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SAFE4\Millcreek\65300\My Documents\external\children\working\service-providers\"/>
    </mc:Choice>
  </mc:AlternateContent>
  <bookViews>
    <workbookView xWindow="0" yWindow="0" windowWidth="28800" windowHeight="11685" activeTab="2"/>
  </bookViews>
  <sheets>
    <sheet name="FSS Application Instructions" sheetId="1" r:id="rId1"/>
    <sheet name="Part 1_FSS Application" sheetId="2" r:id="rId2"/>
    <sheet name="Resource tool instructions" sheetId="3" r:id="rId3"/>
    <sheet name="Part 2 _Resource Tool" sheetId="4" r:id="rId4"/>
  </sheets>
  <definedNames>
    <definedName name="_xlnm.Print_Area" localSheetId="1">'Part 1_FSS Application'!$A$1:$O$165</definedName>
    <definedName name="Z_6139201C_B219_44AF_AFB1_08E588EB93E4_.wvu.PrintArea" localSheetId="1" hidden="1">'Part 1_FSS Application'!$A$1:$O$165</definedName>
    <definedName name="Z_68126892_99A6_4707_AB95_928566E32A6F_.wvu.PrintArea" localSheetId="1" hidden="1">'Part 1_FSS Application'!$A$1:$O$165</definedName>
    <definedName name="Z_9196FBD4_64CA_4C65_ACF6_294218CB1013_.wvu.PrintArea" localSheetId="1" hidden="1">'Part 1_FSS Application'!$A$1:$O$165</definedName>
    <definedName name="Z_C0978827_C672_43F0_91CA_D7E875C46145_.wvu.PrintArea" localSheetId="1" hidden="1">'Part 1_FSS Application'!$A$1:$O$165</definedName>
    <definedName name="Z_E3D3D10A_2737_4A6C_B1AD_ADC447211EB5_.wvu.PrintArea" localSheetId="1" hidden="1">'Part 1_FSS Application'!$A$1:$O$165</definedName>
  </definedNames>
  <calcPr calcId="171027"/>
  <customWorkbookViews>
    <customWorkbookView name="Buchner, Angela - Personal View" guid="{68126892-99A6-4707-AB95-928566E32A6F}" mergeInterval="0" personalView="1" maximized="1" xWindow="-8" yWindow="-8" windowWidth="1936" windowHeight="1056" activeSheetId="4"/>
    <customWorkbookView name="McNeil, Reet - Personal View" guid="{E3D3D10A-2737-4A6C-B1AD-ADC447211EB5}" mergeInterval="0" personalView="1" maximized="1" xWindow="-8" yWindow="-8" windowWidth="1296" windowHeight="1000" activeSheetId="1"/>
    <customWorkbookView name="Owner - Personal View" guid="{C0978827-C672-43F0-91CA-D7E875C46145}" mergeInterval="0" personalView="1" maximized="1" xWindow="1" yWindow="1" windowWidth="1362" windowHeight="538" activeSheetId="1"/>
    <customWorkbookView name="Gu, Lan - Personal View" guid="{6139201C-B219-44AF-AFB1-08E588EB93E4}" mergeInterval="0" personalView="1" maximized="1" windowWidth="1362" windowHeight="543" activeSheetId="1"/>
    <customWorkbookView name="Caschetto, Cathy - Personal View" guid="{9196FBD4-64CA-4C65-ACF6-294218CB1013}" mergeInterval="0" personalView="1" maximized="1" windowWidth="1666" windowHeight="830" activeSheetId="1"/>
  </customWorkbookViews>
</workbook>
</file>

<file path=xl/calcChain.xml><?xml version="1.0" encoding="utf-8"?>
<calcChain xmlns="http://schemas.openxmlformats.org/spreadsheetml/2006/main">
  <c r="H143" i="2" l="1"/>
  <c r="C3" i="4" l="1"/>
  <c r="D143" i="2" l="1"/>
  <c r="D144" i="2"/>
  <c r="C144" i="2"/>
  <c r="C143" i="2"/>
  <c r="G76" i="2" l="1"/>
  <c r="D76" i="2"/>
  <c r="C76" i="2"/>
  <c r="G69" i="4" l="1"/>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3" i="4"/>
  <c r="G22" i="4"/>
  <c r="G21" i="4"/>
  <c r="G20" i="4"/>
  <c r="I16" i="4"/>
  <c r="I15" i="4"/>
  <c r="I14" i="4"/>
  <c r="I13" i="4"/>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0" i="2"/>
  <c r="I29" i="2"/>
  <c r="I28" i="2"/>
  <c r="I27" i="2"/>
  <c r="I26" i="2"/>
  <c r="I22" i="2"/>
  <c r="I21" i="2"/>
  <c r="I20" i="2"/>
  <c r="I19" i="2"/>
  <c r="I31" i="2"/>
  <c r="G70" i="4" l="1"/>
  <c r="J75" i="2"/>
  <c r="E75" i="2"/>
  <c r="H75" i="2" s="1"/>
  <c r="J74" i="2"/>
  <c r="E74" i="2"/>
  <c r="J73" i="2"/>
  <c r="E73" i="2"/>
  <c r="H73" i="2" s="1"/>
  <c r="J72" i="2"/>
  <c r="E72" i="2"/>
  <c r="H72" i="2" s="1"/>
  <c r="J71" i="2"/>
  <c r="E71" i="2"/>
  <c r="H71" i="2" s="1"/>
  <c r="J70" i="2"/>
  <c r="E70" i="2"/>
  <c r="J69" i="2"/>
  <c r="E69" i="2"/>
  <c r="H69" i="2" s="1"/>
  <c r="J68" i="2"/>
  <c r="E68" i="2"/>
  <c r="H68" i="2" s="1"/>
  <c r="J67" i="2"/>
  <c r="E67" i="2"/>
  <c r="H67" i="2" s="1"/>
  <c r="J66" i="2"/>
  <c r="E66" i="2"/>
  <c r="J65" i="2"/>
  <c r="E65" i="2"/>
  <c r="H65" i="2" s="1"/>
  <c r="J64" i="2"/>
  <c r="E64" i="2"/>
  <c r="H64" i="2" s="1"/>
  <c r="J63" i="2"/>
  <c r="E63" i="2"/>
  <c r="H63" i="2" s="1"/>
  <c r="J62" i="2"/>
  <c r="E62" i="2"/>
  <c r="J61" i="2"/>
  <c r="E61" i="2"/>
  <c r="H61" i="2" s="1"/>
  <c r="J60" i="2"/>
  <c r="E60" i="2"/>
  <c r="H60" i="2" s="1"/>
  <c r="J59" i="2"/>
  <c r="E59" i="2"/>
  <c r="H59" i="2" s="1"/>
  <c r="J58" i="2"/>
  <c r="E58" i="2"/>
  <c r="J57" i="2"/>
  <c r="E57" i="2"/>
  <c r="H57" i="2" s="1"/>
  <c r="J56" i="2"/>
  <c r="E56" i="2"/>
  <c r="H56" i="2" s="1"/>
  <c r="J55" i="2"/>
  <c r="E55" i="2"/>
  <c r="H55" i="2" s="1"/>
  <c r="J54" i="2"/>
  <c r="E54" i="2"/>
  <c r="K53" i="2"/>
  <c r="L53" i="2" s="1"/>
  <c r="J53" i="2"/>
  <c r="E53" i="2"/>
  <c r="H53" i="2" s="1"/>
  <c r="J52" i="2"/>
  <c r="E52" i="2"/>
  <c r="H52" i="2" s="1"/>
  <c r="J51" i="2"/>
  <c r="E51" i="2"/>
  <c r="H51" i="2" s="1"/>
  <c r="J50" i="2"/>
  <c r="E50" i="2"/>
  <c r="J49" i="2"/>
  <c r="E49" i="2"/>
  <c r="H49" i="2" s="1"/>
  <c r="J48" i="2"/>
  <c r="E48" i="2"/>
  <c r="H48" i="2" s="1"/>
  <c r="J47" i="2"/>
  <c r="E47" i="2"/>
  <c r="H47" i="2" s="1"/>
  <c r="J46" i="2"/>
  <c r="E46" i="2"/>
  <c r="J45" i="2"/>
  <c r="E45" i="2"/>
  <c r="H45" i="2" s="1"/>
  <c r="J44" i="2"/>
  <c r="E44" i="2"/>
  <c r="H44" i="2" s="1"/>
  <c r="J43" i="2"/>
  <c r="E43" i="2"/>
  <c r="H43" i="2" s="1"/>
  <c r="J42" i="2"/>
  <c r="E42" i="2"/>
  <c r="J41" i="2"/>
  <c r="E41" i="2"/>
  <c r="H41" i="2" s="1"/>
  <c r="J40" i="2"/>
  <c r="E40" i="2"/>
  <c r="H40" i="2" s="1"/>
  <c r="J39" i="2"/>
  <c r="E39" i="2"/>
  <c r="H39" i="2" s="1"/>
  <c r="J38" i="2"/>
  <c r="E38" i="2"/>
  <c r="J37" i="2"/>
  <c r="E37" i="2"/>
  <c r="H37" i="2" s="1"/>
  <c r="J36" i="2"/>
  <c r="E36" i="2"/>
  <c r="H36" i="2" s="1"/>
  <c r="J35" i="2"/>
  <c r="E35" i="2"/>
  <c r="J34" i="2"/>
  <c r="E34" i="2"/>
  <c r="J33" i="2"/>
  <c r="E33" i="2"/>
  <c r="H33" i="2" s="1"/>
  <c r="J32" i="2"/>
  <c r="E32" i="2"/>
  <c r="H32" i="2" s="1"/>
  <c r="J31" i="2"/>
  <c r="E31" i="2"/>
  <c r="H31" i="2" s="1"/>
  <c r="J30" i="2"/>
  <c r="E30" i="2"/>
  <c r="H30" i="2" s="1"/>
  <c r="J29" i="2"/>
  <c r="E29" i="2"/>
  <c r="H29" i="2" s="1"/>
  <c r="J28" i="2"/>
  <c r="E28" i="2"/>
  <c r="H28" i="2" s="1"/>
  <c r="J27" i="2"/>
  <c r="E27" i="2"/>
  <c r="J26" i="2"/>
  <c r="E26" i="2"/>
  <c r="H26" i="2" s="1"/>
  <c r="D69" i="4"/>
  <c r="C69" i="4"/>
  <c r="I69" i="4" s="1"/>
  <c r="J69" i="4" s="1"/>
  <c r="B69" i="4"/>
  <c r="D68" i="4"/>
  <c r="C68" i="4"/>
  <c r="I68" i="4" s="1"/>
  <c r="J68" i="4" s="1"/>
  <c r="B68" i="4"/>
  <c r="D67" i="4"/>
  <c r="C67" i="4"/>
  <c r="I67" i="4" s="1"/>
  <c r="J67" i="4" s="1"/>
  <c r="B67" i="4"/>
  <c r="D66" i="4"/>
  <c r="E66" i="4" s="1"/>
  <c r="H66" i="4" s="1"/>
  <c r="C66" i="4"/>
  <c r="I66" i="4" s="1"/>
  <c r="J66" i="4" s="1"/>
  <c r="B66" i="4"/>
  <c r="D65" i="4"/>
  <c r="C65" i="4"/>
  <c r="I65" i="4" s="1"/>
  <c r="J65" i="4" s="1"/>
  <c r="B65" i="4"/>
  <c r="D64" i="4"/>
  <c r="C64" i="4"/>
  <c r="I64" i="4" s="1"/>
  <c r="J64" i="4" s="1"/>
  <c r="B64" i="4"/>
  <c r="D63" i="4"/>
  <c r="C63" i="4"/>
  <c r="I63" i="4" s="1"/>
  <c r="J63" i="4" s="1"/>
  <c r="B63" i="4"/>
  <c r="D62" i="4"/>
  <c r="E62" i="4" s="1"/>
  <c r="H62" i="4" s="1"/>
  <c r="C62" i="4"/>
  <c r="I62" i="4" s="1"/>
  <c r="J62" i="4" s="1"/>
  <c r="B62" i="4"/>
  <c r="D61" i="4"/>
  <c r="C61" i="4"/>
  <c r="I61" i="4" s="1"/>
  <c r="J61" i="4" s="1"/>
  <c r="B61" i="4"/>
  <c r="D60" i="4"/>
  <c r="C60" i="4"/>
  <c r="I60" i="4" s="1"/>
  <c r="J60" i="4" s="1"/>
  <c r="B60" i="4"/>
  <c r="D59" i="4"/>
  <c r="C59" i="4"/>
  <c r="I59" i="4" s="1"/>
  <c r="J59" i="4" s="1"/>
  <c r="B59" i="4"/>
  <c r="D58" i="4"/>
  <c r="E58" i="4" s="1"/>
  <c r="H58" i="4" s="1"/>
  <c r="C58" i="4"/>
  <c r="I58" i="4" s="1"/>
  <c r="J58" i="4" s="1"/>
  <c r="B58" i="4"/>
  <c r="D57" i="4"/>
  <c r="C57" i="4"/>
  <c r="I57" i="4" s="1"/>
  <c r="J57" i="4" s="1"/>
  <c r="B57" i="4"/>
  <c r="D56" i="4"/>
  <c r="C56" i="4"/>
  <c r="I56" i="4" s="1"/>
  <c r="J56" i="4" s="1"/>
  <c r="B56" i="4"/>
  <c r="D55" i="4"/>
  <c r="C55" i="4"/>
  <c r="I55" i="4" s="1"/>
  <c r="J55" i="4" s="1"/>
  <c r="B55" i="4"/>
  <c r="D54" i="4"/>
  <c r="E54" i="4" s="1"/>
  <c r="H54" i="4" s="1"/>
  <c r="C54" i="4"/>
  <c r="I54" i="4" s="1"/>
  <c r="J54" i="4" s="1"/>
  <c r="B54" i="4"/>
  <c r="D53" i="4"/>
  <c r="C53" i="4"/>
  <c r="I53" i="4" s="1"/>
  <c r="J53" i="4" s="1"/>
  <c r="B53" i="4"/>
  <c r="D52" i="4"/>
  <c r="C52" i="4"/>
  <c r="I52" i="4" s="1"/>
  <c r="J52" i="4" s="1"/>
  <c r="B52" i="4"/>
  <c r="D51" i="4"/>
  <c r="C51" i="4"/>
  <c r="I51" i="4" s="1"/>
  <c r="J51" i="4" s="1"/>
  <c r="B51" i="4"/>
  <c r="D50" i="4"/>
  <c r="E50" i="4" s="1"/>
  <c r="H50" i="4" s="1"/>
  <c r="C50" i="4"/>
  <c r="I50" i="4" s="1"/>
  <c r="J50" i="4" s="1"/>
  <c r="B50" i="4"/>
  <c r="D49" i="4"/>
  <c r="C49" i="4"/>
  <c r="I49" i="4" s="1"/>
  <c r="J49" i="4" s="1"/>
  <c r="B49" i="4"/>
  <c r="D48" i="4"/>
  <c r="C48" i="4"/>
  <c r="I48" i="4" s="1"/>
  <c r="J48" i="4" s="1"/>
  <c r="B48" i="4"/>
  <c r="D47" i="4"/>
  <c r="C47" i="4"/>
  <c r="I47" i="4" s="1"/>
  <c r="J47" i="4" s="1"/>
  <c r="B47" i="4"/>
  <c r="D46" i="4"/>
  <c r="E46" i="4" s="1"/>
  <c r="H46" i="4" s="1"/>
  <c r="C46" i="4"/>
  <c r="I46" i="4" s="1"/>
  <c r="J46" i="4" s="1"/>
  <c r="B46" i="4"/>
  <c r="D45" i="4"/>
  <c r="C45" i="4"/>
  <c r="I45" i="4" s="1"/>
  <c r="J45" i="4" s="1"/>
  <c r="B45" i="4"/>
  <c r="D44" i="4"/>
  <c r="C44" i="4"/>
  <c r="I44" i="4" s="1"/>
  <c r="J44" i="4" s="1"/>
  <c r="B44" i="4"/>
  <c r="D43" i="4"/>
  <c r="C43" i="4"/>
  <c r="I43" i="4" s="1"/>
  <c r="J43" i="4" s="1"/>
  <c r="B43" i="4"/>
  <c r="D42" i="4"/>
  <c r="E42" i="4" s="1"/>
  <c r="H42" i="4" s="1"/>
  <c r="C42" i="4"/>
  <c r="I42" i="4" s="1"/>
  <c r="J42" i="4" s="1"/>
  <c r="B42" i="4"/>
  <c r="D41" i="4"/>
  <c r="C41" i="4"/>
  <c r="I41" i="4" s="1"/>
  <c r="J41" i="4" s="1"/>
  <c r="B41" i="4"/>
  <c r="D40" i="4"/>
  <c r="C40" i="4"/>
  <c r="I40" i="4" s="1"/>
  <c r="J40" i="4" s="1"/>
  <c r="B40" i="4"/>
  <c r="D39" i="4"/>
  <c r="C39" i="4"/>
  <c r="I39" i="4" s="1"/>
  <c r="J39" i="4" s="1"/>
  <c r="B39" i="4"/>
  <c r="D38" i="4"/>
  <c r="E38" i="4" s="1"/>
  <c r="H38" i="4" s="1"/>
  <c r="C38" i="4"/>
  <c r="I38" i="4" s="1"/>
  <c r="J38" i="4" s="1"/>
  <c r="B38" i="4"/>
  <c r="D37" i="4"/>
  <c r="C37" i="4"/>
  <c r="I37" i="4" s="1"/>
  <c r="J37" i="4" s="1"/>
  <c r="B37" i="4"/>
  <c r="D36" i="4"/>
  <c r="C36" i="4"/>
  <c r="I36" i="4" s="1"/>
  <c r="J36" i="4" s="1"/>
  <c r="B36" i="4"/>
  <c r="D35" i="4"/>
  <c r="C35" i="4"/>
  <c r="I35" i="4" s="1"/>
  <c r="J35" i="4" s="1"/>
  <c r="B35" i="4"/>
  <c r="D34" i="4"/>
  <c r="E34" i="4" s="1"/>
  <c r="H34" i="4" s="1"/>
  <c r="C34" i="4"/>
  <c r="I34" i="4" s="1"/>
  <c r="J34" i="4" s="1"/>
  <c r="B34" i="4"/>
  <c r="D33" i="4"/>
  <c r="C33" i="4"/>
  <c r="I33" i="4" s="1"/>
  <c r="J33" i="4" s="1"/>
  <c r="B33" i="4"/>
  <c r="D32" i="4"/>
  <c r="C32" i="4"/>
  <c r="I32" i="4" s="1"/>
  <c r="J32" i="4" s="1"/>
  <c r="B32" i="4"/>
  <c r="D31" i="4"/>
  <c r="C31" i="4"/>
  <c r="I31" i="4" s="1"/>
  <c r="J31" i="4" s="1"/>
  <c r="B31" i="4"/>
  <c r="D30" i="4"/>
  <c r="E30" i="4" s="1"/>
  <c r="H30" i="4" s="1"/>
  <c r="C30" i="4"/>
  <c r="I30" i="4" s="1"/>
  <c r="J30" i="4" s="1"/>
  <c r="B30" i="4"/>
  <c r="D29" i="4"/>
  <c r="C29" i="4"/>
  <c r="I29" i="4" s="1"/>
  <c r="J29" i="4" s="1"/>
  <c r="B29" i="4"/>
  <c r="D28" i="4"/>
  <c r="C28" i="4"/>
  <c r="B28" i="4"/>
  <c r="D27" i="4"/>
  <c r="C27" i="4"/>
  <c r="I27" i="4" s="1"/>
  <c r="J27" i="4" s="1"/>
  <c r="B27" i="4"/>
  <c r="D26" i="4"/>
  <c r="E26" i="4" s="1"/>
  <c r="H26" i="4" s="1"/>
  <c r="C26" i="4"/>
  <c r="I26" i="4" s="1"/>
  <c r="J26" i="4" s="1"/>
  <c r="B26" i="4"/>
  <c r="D25" i="4"/>
  <c r="C25" i="4"/>
  <c r="I25" i="4" s="1"/>
  <c r="J25" i="4" s="1"/>
  <c r="B25" i="4"/>
  <c r="D24" i="4"/>
  <c r="C24" i="4"/>
  <c r="B24" i="4"/>
  <c r="D23" i="4"/>
  <c r="C23" i="4"/>
  <c r="B23" i="4"/>
  <c r="D22" i="4"/>
  <c r="C22" i="4"/>
  <c r="B22" i="4"/>
  <c r="D21" i="4"/>
  <c r="C21" i="4"/>
  <c r="B21" i="4"/>
  <c r="D20" i="4"/>
  <c r="C20" i="4"/>
  <c r="I20" i="4" s="1"/>
  <c r="B20" i="4"/>
  <c r="K61" i="2" l="1"/>
  <c r="L61" i="2" s="1"/>
  <c r="E55" i="4"/>
  <c r="F55" i="4" s="1"/>
  <c r="E59" i="4"/>
  <c r="H59" i="4" s="1"/>
  <c r="E63" i="4"/>
  <c r="F63" i="4" s="1"/>
  <c r="E67" i="4"/>
  <c r="K27" i="2"/>
  <c r="L27" i="2" s="1"/>
  <c r="H27" i="2"/>
  <c r="E69" i="4"/>
  <c r="H69" i="4" s="1"/>
  <c r="K69" i="2"/>
  <c r="L69" i="2" s="1"/>
  <c r="K45" i="2"/>
  <c r="L45" i="2" s="1"/>
  <c r="I21" i="4"/>
  <c r="J21" i="4" s="1"/>
  <c r="I22" i="4"/>
  <c r="J22" i="4" s="1"/>
  <c r="E27" i="4"/>
  <c r="E53" i="4"/>
  <c r="H53" i="4" s="1"/>
  <c r="E57" i="4"/>
  <c r="H57" i="4" s="1"/>
  <c r="E61" i="4"/>
  <c r="H61" i="4" s="1"/>
  <c r="E65" i="4"/>
  <c r="H65" i="4" s="1"/>
  <c r="I23" i="4"/>
  <c r="J23" i="4" s="1"/>
  <c r="D70" i="4"/>
  <c r="E32" i="4"/>
  <c r="F32" i="4" s="1"/>
  <c r="E36" i="4"/>
  <c r="E40" i="4"/>
  <c r="H40" i="4" s="1"/>
  <c r="E44" i="4"/>
  <c r="K44" i="4" s="1"/>
  <c r="L44" i="4" s="1"/>
  <c r="E48" i="4"/>
  <c r="H48" i="4" s="1"/>
  <c r="E52" i="4"/>
  <c r="E56" i="4"/>
  <c r="H56" i="4" s="1"/>
  <c r="E60" i="4"/>
  <c r="K60" i="4" s="1"/>
  <c r="L60" i="4" s="1"/>
  <c r="E64" i="4"/>
  <c r="H64" i="4" s="1"/>
  <c r="E68" i="4"/>
  <c r="H68" i="4" s="1"/>
  <c r="K68" i="4"/>
  <c r="L68" i="4" s="1"/>
  <c r="H27" i="4"/>
  <c r="F27" i="4"/>
  <c r="K27" i="4"/>
  <c r="L27" i="4" s="1"/>
  <c r="H55" i="4"/>
  <c r="K55" i="4"/>
  <c r="L55" i="4" s="1"/>
  <c r="H63" i="4"/>
  <c r="H67" i="4"/>
  <c r="K67" i="4"/>
  <c r="L67" i="4" s="1"/>
  <c r="F67" i="4"/>
  <c r="K66" i="2"/>
  <c r="L66" i="2" s="1"/>
  <c r="H66" i="2"/>
  <c r="K74" i="2"/>
  <c r="L74" i="2" s="1"/>
  <c r="H74" i="2"/>
  <c r="E31" i="4"/>
  <c r="F31" i="4" s="1"/>
  <c r="E35" i="4"/>
  <c r="H35" i="4" s="1"/>
  <c r="E39" i="4"/>
  <c r="F39" i="4" s="1"/>
  <c r="E43" i="4"/>
  <c r="F43" i="4" s="1"/>
  <c r="E47" i="4"/>
  <c r="H47" i="4" s="1"/>
  <c r="E51" i="4"/>
  <c r="H51" i="4" s="1"/>
  <c r="K33" i="2"/>
  <c r="L33" i="2" s="1"/>
  <c r="F41" i="2"/>
  <c r="F49" i="2"/>
  <c r="F57" i="2"/>
  <c r="F65" i="2"/>
  <c r="F73" i="2"/>
  <c r="K62" i="2"/>
  <c r="L62" i="2" s="1"/>
  <c r="H62" i="2"/>
  <c r="K70" i="2"/>
  <c r="L70" i="2" s="1"/>
  <c r="H70" i="2"/>
  <c r="E29" i="4"/>
  <c r="H29" i="4" s="1"/>
  <c r="E33" i="4"/>
  <c r="H33" i="4" s="1"/>
  <c r="E37" i="4"/>
  <c r="H37" i="4" s="1"/>
  <c r="E41" i="4"/>
  <c r="E45" i="4"/>
  <c r="H45" i="4" s="1"/>
  <c r="E49" i="4"/>
  <c r="H49" i="4" s="1"/>
  <c r="F33" i="2"/>
  <c r="K41" i="2"/>
  <c r="L41" i="2" s="1"/>
  <c r="F45" i="2"/>
  <c r="K49" i="2"/>
  <c r="L49" i="2" s="1"/>
  <c r="F53" i="2"/>
  <c r="K57" i="2"/>
  <c r="L57" i="2" s="1"/>
  <c r="F61" i="2"/>
  <c r="K65" i="2"/>
  <c r="L65" i="2" s="1"/>
  <c r="F69" i="2"/>
  <c r="K73" i="2"/>
  <c r="L73" i="2" s="1"/>
  <c r="K48" i="4"/>
  <c r="L48" i="4" s="1"/>
  <c r="K52" i="4"/>
  <c r="L52" i="4" s="1"/>
  <c r="H52" i="4"/>
  <c r="H36" i="4"/>
  <c r="F36" i="4"/>
  <c r="K36" i="4"/>
  <c r="L36" i="4" s="1"/>
  <c r="K31" i="4"/>
  <c r="L31" i="4" s="1"/>
  <c r="F35" i="4"/>
  <c r="K35" i="4"/>
  <c r="L35" i="4" s="1"/>
  <c r="H43" i="4"/>
  <c r="K43" i="4"/>
  <c r="L43" i="4" s="1"/>
  <c r="K51" i="4"/>
  <c r="L51" i="4" s="1"/>
  <c r="F40" i="4"/>
  <c r="K29" i="4"/>
  <c r="L29" i="4" s="1"/>
  <c r="K41" i="4"/>
  <c r="L41" i="4" s="1"/>
  <c r="H41" i="4"/>
  <c r="E76" i="2"/>
  <c r="H34" i="2"/>
  <c r="K35" i="2"/>
  <c r="L35" i="2" s="1"/>
  <c r="H35" i="2"/>
  <c r="K38" i="2"/>
  <c r="L38" i="2" s="1"/>
  <c r="H38" i="2"/>
  <c r="F34" i="2"/>
  <c r="F37" i="2"/>
  <c r="F38" i="2"/>
  <c r="K46" i="2"/>
  <c r="L46" i="2" s="1"/>
  <c r="H46" i="2"/>
  <c r="K54" i="2"/>
  <c r="L54" i="2" s="1"/>
  <c r="H54" i="2"/>
  <c r="E28" i="4"/>
  <c r="C70" i="4"/>
  <c r="I28" i="4"/>
  <c r="K34" i="2"/>
  <c r="L34" i="2" s="1"/>
  <c r="K37" i="2"/>
  <c r="L37" i="2" s="1"/>
  <c r="K42" i="2"/>
  <c r="L42" i="2" s="1"/>
  <c r="H42" i="2"/>
  <c r="K50" i="2"/>
  <c r="L50" i="2" s="1"/>
  <c r="H50" i="2"/>
  <c r="K58" i="2"/>
  <c r="L58" i="2" s="1"/>
  <c r="H58" i="2"/>
  <c r="I24" i="4"/>
  <c r="J24" i="4" s="1"/>
  <c r="K31" i="2"/>
  <c r="E25" i="4"/>
  <c r="E24" i="4"/>
  <c r="H24" i="4" s="1"/>
  <c r="K30" i="2"/>
  <c r="L30" i="2" s="1"/>
  <c r="F30" i="2"/>
  <c r="E23" i="4"/>
  <c r="H23" i="4" s="1"/>
  <c r="K29" i="2"/>
  <c r="L29" i="2" s="1"/>
  <c r="F29" i="2"/>
  <c r="E22" i="4"/>
  <c r="H22" i="4" s="1"/>
  <c r="E21" i="4"/>
  <c r="F28" i="2"/>
  <c r="K28" i="2"/>
  <c r="L28" i="2" s="1"/>
  <c r="F32" i="2"/>
  <c r="K32" i="2"/>
  <c r="L32" i="2" s="1"/>
  <c r="F36" i="2"/>
  <c r="K36" i="2"/>
  <c r="L36" i="2" s="1"/>
  <c r="F40" i="2"/>
  <c r="K40" i="2"/>
  <c r="L40" i="2" s="1"/>
  <c r="F44" i="2"/>
  <c r="K44" i="2"/>
  <c r="L44" i="2" s="1"/>
  <c r="F48" i="2"/>
  <c r="K48" i="2"/>
  <c r="L48" i="2" s="1"/>
  <c r="F52" i="2"/>
  <c r="K52" i="2"/>
  <c r="L52" i="2" s="1"/>
  <c r="F56" i="2"/>
  <c r="K56" i="2"/>
  <c r="L56" i="2" s="1"/>
  <c r="F60" i="2"/>
  <c r="K60" i="2"/>
  <c r="L60" i="2" s="1"/>
  <c r="F64" i="2"/>
  <c r="K64" i="2"/>
  <c r="L64" i="2" s="1"/>
  <c r="F68" i="2"/>
  <c r="K68" i="2"/>
  <c r="L68" i="2" s="1"/>
  <c r="F72" i="2"/>
  <c r="K72" i="2"/>
  <c r="L72" i="2" s="1"/>
  <c r="F27" i="2"/>
  <c r="F31" i="2"/>
  <c r="F35" i="2"/>
  <c r="F39" i="2"/>
  <c r="K39" i="2"/>
  <c r="L39" i="2" s="1"/>
  <c r="F43" i="2"/>
  <c r="K43" i="2"/>
  <c r="L43" i="2" s="1"/>
  <c r="F47" i="2"/>
  <c r="K47" i="2"/>
  <c r="L47" i="2" s="1"/>
  <c r="F51" i="2"/>
  <c r="K51" i="2"/>
  <c r="L51" i="2" s="1"/>
  <c r="F55" i="2"/>
  <c r="K55" i="2"/>
  <c r="L55" i="2" s="1"/>
  <c r="F59" i="2"/>
  <c r="K59" i="2"/>
  <c r="L59" i="2" s="1"/>
  <c r="F63" i="2"/>
  <c r="K63" i="2"/>
  <c r="L63" i="2" s="1"/>
  <c r="F67" i="2"/>
  <c r="K67" i="2"/>
  <c r="L67" i="2" s="1"/>
  <c r="F71" i="2"/>
  <c r="K71" i="2"/>
  <c r="L71" i="2" s="1"/>
  <c r="F75" i="2"/>
  <c r="K75" i="2"/>
  <c r="L75" i="2" s="1"/>
  <c r="F42" i="2"/>
  <c r="F46" i="2"/>
  <c r="F50" i="2"/>
  <c r="F54" i="2"/>
  <c r="F58" i="2"/>
  <c r="F62" i="2"/>
  <c r="F66" i="2"/>
  <c r="F70" i="2"/>
  <c r="F74" i="2"/>
  <c r="F26" i="2"/>
  <c r="K26" i="2"/>
  <c r="L26" i="2" s="1"/>
  <c r="F26" i="4"/>
  <c r="K26" i="4"/>
  <c r="L26" i="4" s="1"/>
  <c r="F30" i="4"/>
  <c r="K30" i="4"/>
  <c r="L30" i="4" s="1"/>
  <c r="F34" i="4"/>
  <c r="K34" i="4"/>
  <c r="L34" i="4" s="1"/>
  <c r="F38" i="4"/>
  <c r="K38" i="4"/>
  <c r="L38" i="4" s="1"/>
  <c r="F42" i="4"/>
  <c r="K42" i="4"/>
  <c r="L42" i="4" s="1"/>
  <c r="F46" i="4"/>
  <c r="K46" i="4"/>
  <c r="L46" i="4" s="1"/>
  <c r="F50" i="4"/>
  <c r="K50" i="4"/>
  <c r="L50" i="4" s="1"/>
  <c r="F54" i="4"/>
  <c r="K54" i="4"/>
  <c r="L54" i="4" s="1"/>
  <c r="F58" i="4"/>
  <c r="K58" i="4"/>
  <c r="L58" i="4" s="1"/>
  <c r="F62" i="4"/>
  <c r="K62" i="4"/>
  <c r="L62" i="4" s="1"/>
  <c r="F66" i="4"/>
  <c r="K66" i="4"/>
  <c r="L66" i="4" s="1"/>
  <c r="F33" i="4"/>
  <c r="F41" i="4"/>
  <c r="K45" i="4"/>
  <c r="L45" i="4" s="1"/>
  <c r="K49" i="4"/>
  <c r="L49" i="4" s="1"/>
  <c r="K53" i="4"/>
  <c r="L53" i="4" s="1"/>
  <c r="F65" i="4"/>
  <c r="K65" i="4"/>
  <c r="L65" i="4" s="1"/>
  <c r="F52" i="4"/>
  <c r="F56" i="4"/>
  <c r="F64" i="4"/>
  <c r="F68" i="4"/>
  <c r="J20" i="4"/>
  <c r="E20" i="4"/>
  <c r="H31" i="4" l="1"/>
  <c r="K32" i="4"/>
  <c r="L32" i="4" s="1"/>
  <c r="F48" i="4"/>
  <c r="K47" i="4"/>
  <c r="L47" i="4" s="1"/>
  <c r="K33" i="4"/>
  <c r="L33" i="4" s="1"/>
  <c r="F51" i="4"/>
  <c r="F59" i="4"/>
  <c r="F60" i="4"/>
  <c r="F44" i="4"/>
  <c r="H44" i="4"/>
  <c r="K39" i="4"/>
  <c r="L39" i="4" s="1"/>
  <c r="K59" i="4"/>
  <c r="L59" i="4" s="1"/>
  <c r="K64" i="4"/>
  <c r="L64" i="4" s="1"/>
  <c r="K61" i="4"/>
  <c r="L61" i="4" s="1"/>
  <c r="H32" i="4"/>
  <c r="K69" i="4"/>
  <c r="L69" i="4" s="1"/>
  <c r="K57" i="4"/>
  <c r="L57" i="4" s="1"/>
  <c r="F49" i="4"/>
  <c r="F57" i="4"/>
  <c r="K37" i="4"/>
  <c r="L37" i="4" s="1"/>
  <c r="H39" i="4"/>
  <c r="K56" i="4"/>
  <c r="L56" i="4" s="1"/>
  <c r="K63" i="4"/>
  <c r="L63" i="4" s="1"/>
  <c r="F69" i="4"/>
  <c r="F61" i="4"/>
  <c r="F53" i="4"/>
  <c r="F45" i="4"/>
  <c r="F37" i="4"/>
  <c r="F29" i="4"/>
  <c r="K40" i="4"/>
  <c r="L40" i="4" s="1"/>
  <c r="F47" i="4"/>
  <c r="H60" i="4"/>
  <c r="K20" i="4"/>
  <c r="L20" i="4" s="1"/>
  <c r="H20" i="4"/>
  <c r="F21" i="4"/>
  <c r="H21" i="4"/>
  <c r="E70" i="4"/>
  <c r="H28" i="4"/>
  <c r="F28" i="4"/>
  <c r="K28" i="4"/>
  <c r="F76" i="2"/>
  <c r="I70" i="4"/>
  <c r="J28" i="4"/>
  <c r="J70" i="4" s="1"/>
  <c r="K25" i="4"/>
  <c r="L25" i="4" s="1"/>
  <c r="H25" i="4"/>
  <c r="F25" i="4"/>
  <c r="L31" i="2"/>
  <c r="F24" i="4"/>
  <c r="K24" i="4"/>
  <c r="L24" i="4" s="1"/>
  <c r="F23" i="4"/>
  <c r="K23" i="4"/>
  <c r="L23" i="4" s="1"/>
  <c r="K22" i="4"/>
  <c r="L22" i="4" s="1"/>
  <c r="F22" i="4"/>
  <c r="K21" i="4"/>
  <c r="L21" i="4" s="1"/>
  <c r="J22" i="2"/>
  <c r="E22" i="2"/>
  <c r="H22" i="2" s="1"/>
  <c r="J21" i="2"/>
  <c r="E21" i="2"/>
  <c r="K20" i="2"/>
  <c r="L20" i="2" s="1"/>
  <c r="J20" i="2"/>
  <c r="E20" i="2"/>
  <c r="H20" i="2" s="1"/>
  <c r="K19" i="2"/>
  <c r="L19" i="2" s="1"/>
  <c r="J19" i="2"/>
  <c r="E19" i="2"/>
  <c r="H19" i="2" s="1"/>
  <c r="D18" i="4"/>
  <c r="D169" i="4"/>
  <c r="C169" i="4"/>
  <c r="A69" i="4"/>
  <c r="A68" i="4"/>
  <c r="A67" i="4"/>
  <c r="A66" i="4"/>
  <c r="A65" i="4"/>
  <c r="A63" i="4"/>
  <c r="A62" i="4"/>
  <c r="A61" i="4"/>
  <c r="A60" i="4"/>
  <c r="A59" i="4"/>
  <c r="A57" i="4"/>
  <c r="A56" i="4"/>
  <c r="A55" i="4"/>
  <c r="A53" i="4"/>
  <c r="A51" i="4"/>
  <c r="A49" i="4"/>
  <c r="A47" i="4"/>
  <c r="A45" i="4"/>
  <c r="A43" i="4"/>
  <c r="A41" i="4"/>
  <c r="A39" i="4"/>
  <c r="A37" i="4"/>
  <c r="A35" i="4"/>
  <c r="F19" i="2" l="1"/>
  <c r="F20" i="2"/>
  <c r="K21" i="2"/>
  <c r="L21" i="2" s="1"/>
  <c r="H21" i="2"/>
  <c r="H70" i="4"/>
  <c r="K70" i="4"/>
  <c r="L28" i="4"/>
  <c r="L70" i="4" s="1"/>
  <c r="A33" i="4"/>
  <c r="A25" i="4"/>
  <c r="A31" i="4"/>
  <c r="A50" i="4"/>
  <c r="A21" i="4"/>
  <c r="A27" i="4"/>
  <c r="A23" i="4"/>
  <c r="A29" i="4"/>
  <c r="A54" i="4"/>
  <c r="F22" i="2"/>
  <c r="K22" i="2"/>
  <c r="L22" i="2" s="1"/>
  <c r="F21" i="2"/>
  <c r="F20" i="4"/>
  <c r="F70" i="4" s="1"/>
  <c r="A44" i="4" l="1"/>
  <c r="A48" i="4"/>
  <c r="G129" i="4"/>
  <c r="F128" i="4"/>
  <c r="A42" i="4" l="1"/>
  <c r="A38" i="4"/>
  <c r="D91" i="2"/>
  <c r="C91" i="2"/>
  <c r="E157" i="4"/>
  <c r="I157" i="4" s="1"/>
  <c r="F157" i="4"/>
  <c r="E158" i="4"/>
  <c r="I158" i="4" s="1"/>
  <c r="E159" i="4"/>
  <c r="F159" i="4" s="1"/>
  <c r="E160" i="4"/>
  <c r="F160" i="4" s="1"/>
  <c r="E161" i="4"/>
  <c r="I161" i="4" s="1"/>
  <c r="E162" i="4"/>
  <c r="F162" i="4" s="1"/>
  <c r="E163" i="4"/>
  <c r="I163" i="4" s="1"/>
  <c r="F163" i="4"/>
  <c r="E164" i="4"/>
  <c r="F164" i="4" s="1"/>
  <c r="E165" i="4"/>
  <c r="I165" i="4" s="1"/>
  <c r="F165" i="4"/>
  <c r="E166" i="4"/>
  <c r="I166" i="4" s="1"/>
  <c r="E146" i="4"/>
  <c r="I146" i="4" s="1"/>
  <c r="E147" i="4"/>
  <c r="F147" i="4" s="1"/>
  <c r="E148" i="4"/>
  <c r="F148" i="4" s="1"/>
  <c r="E149" i="4"/>
  <c r="F149" i="4" s="1"/>
  <c r="E150" i="4"/>
  <c r="I150" i="4" s="1"/>
  <c r="E151" i="4"/>
  <c r="I151" i="4" s="1"/>
  <c r="E152" i="4"/>
  <c r="F152" i="4" s="1"/>
  <c r="H168" i="4"/>
  <c r="C170" i="4"/>
  <c r="J128" i="4"/>
  <c r="C18" i="4"/>
  <c r="E89" i="2"/>
  <c r="F89" i="2" s="1"/>
  <c r="H90" i="2"/>
  <c r="I89" i="2" l="1"/>
  <c r="F166" i="4"/>
  <c r="F158" i="4"/>
  <c r="I159" i="4"/>
  <c r="F161" i="4"/>
  <c r="A32" i="4"/>
  <c r="A36" i="4"/>
  <c r="I162" i="4"/>
  <c r="I164" i="4"/>
  <c r="I160" i="4"/>
  <c r="F151" i="4"/>
  <c r="F150" i="4"/>
  <c r="I147" i="4"/>
  <c r="I148" i="4"/>
  <c r="I152" i="4"/>
  <c r="F146" i="4"/>
  <c r="I149" i="4"/>
  <c r="A24" i="4" l="1"/>
  <c r="A30" i="4"/>
  <c r="A20" i="4"/>
  <c r="A26" i="4"/>
  <c r="E167" i="4"/>
  <c r="F167" i="4" s="1"/>
  <c r="E156" i="4"/>
  <c r="I156" i="4" s="1"/>
  <c r="E155" i="4"/>
  <c r="I155" i="4" s="1"/>
  <c r="E154" i="4"/>
  <c r="F154" i="4" s="1"/>
  <c r="E153" i="4"/>
  <c r="F153" i="4" s="1"/>
  <c r="E145" i="4"/>
  <c r="I145" i="4" s="1"/>
  <c r="E144" i="4"/>
  <c r="I144" i="4" s="1"/>
  <c r="E143" i="4"/>
  <c r="G142" i="4"/>
  <c r="E142" i="4"/>
  <c r="F142" i="4" s="1"/>
  <c r="G141" i="4"/>
  <c r="E141" i="4"/>
  <c r="F141" i="4" s="1"/>
  <c r="E140" i="4"/>
  <c r="F140" i="4" s="1"/>
  <c r="E139" i="4"/>
  <c r="I139" i="4" s="1"/>
  <c r="E138" i="4"/>
  <c r="I138" i="4" s="1"/>
  <c r="E137" i="4"/>
  <c r="I137" i="4" s="1"/>
  <c r="E136" i="4"/>
  <c r="F136" i="4" s="1"/>
  <c r="E135" i="4"/>
  <c r="E134" i="4"/>
  <c r="I134" i="4" s="1"/>
  <c r="C186" i="4"/>
  <c r="H127" i="4"/>
  <c r="H126" i="4"/>
  <c r="H125" i="4"/>
  <c r="H124" i="4"/>
  <c r="H123" i="4"/>
  <c r="H122" i="4"/>
  <c r="H121" i="4"/>
  <c r="H120" i="4"/>
  <c r="H119" i="4"/>
  <c r="J118" i="4"/>
  <c r="C185" i="4" s="1"/>
  <c r="H118" i="4"/>
  <c r="H117" i="4"/>
  <c r="J112" i="4"/>
  <c r="J108" i="4" s="1"/>
  <c r="H111" i="4"/>
  <c r="G111" i="4"/>
  <c r="F111" i="4"/>
  <c r="E111" i="4"/>
  <c r="D111" i="4"/>
  <c r="C111" i="4"/>
  <c r="I109" i="4"/>
  <c r="I108" i="4"/>
  <c r="J107" i="4"/>
  <c r="I107" i="4"/>
  <c r="I106" i="4"/>
  <c r="J105" i="4"/>
  <c r="I105" i="4"/>
  <c r="I104" i="4"/>
  <c r="J103" i="4"/>
  <c r="I103" i="4"/>
  <c r="I102" i="4"/>
  <c r="I101" i="4"/>
  <c r="H100" i="4"/>
  <c r="G100" i="4"/>
  <c r="F99" i="4"/>
  <c r="I99" i="4" s="1"/>
  <c r="E93" i="4"/>
  <c r="G93" i="4" s="1"/>
  <c r="E92" i="4"/>
  <c r="G92" i="4" s="1"/>
  <c r="E91" i="4"/>
  <c r="G91" i="4" s="1"/>
  <c r="E90" i="4"/>
  <c r="G90" i="4" s="1"/>
  <c r="E89" i="4"/>
  <c r="G89" i="4" s="1"/>
  <c r="E88" i="4"/>
  <c r="G88" i="4" s="1"/>
  <c r="E87" i="4"/>
  <c r="G87" i="4" s="1"/>
  <c r="E86" i="4"/>
  <c r="G86" i="4" s="1"/>
  <c r="E85" i="4"/>
  <c r="G85" i="4" s="1"/>
  <c r="E84" i="4"/>
  <c r="G84" i="4" s="1"/>
  <c r="E83" i="4"/>
  <c r="G83" i="4" s="1"/>
  <c r="E82" i="4"/>
  <c r="G82" i="4" s="1"/>
  <c r="E81" i="4"/>
  <c r="G81" i="4" s="1"/>
  <c r="E80" i="4"/>
  <c r="G80" i="4" s="1"/>
  <c r="E79" i="4"/>
  <c r="G79" i="4" s="1"/>
  <c r="E78" i="4"/>
  <c r="G78" i="4" s="1"/>
  <c r="E77" i="4"/>
  <c r="G77" i="4" s="1"/>
  <c r="E76" i="4"/>
  <c r="G76" i="4" s="1"/>
  <c r="A17" i="4"/>
  <c r="E16" i="4"/>
  <c r="H16" i="4" s="1"/>
  <c r="J15" i="4"/>
  <c r="E15" i="4"/>
  <c r="H15" i="4" s="1"/>
  <c r="E14" i="4"/>
  <c r="H14" i="4" s="1"/>
  <c r="J13" i="4"/>
  <c r="E13" i="4"/>
  <c r="H13" i="4" s="1"/>
  <c r="J101" i="4" l="1"/>
  <c r="J109" i="4"/>
  <c r="H128" i="4"/>
  <c r="C184" i="4" s="1"/>
  <c r="I100" i="4"/>
  <c r="J102" i="4"/>
  <c r="K102" i="4" s="1"/>
  <c r="J104" i="4"/>
  <c r="J106" i="4"/>
  <c r="K106" i="4" s="1"/>
  <c r="E169" i="4"/>
  <c r="E18" i="4"/>
  <c r="F16" i="4"/>
  <c r="K108" i="4"/>
  <c r="G94" i="4"/>
  <c r="C182" i="4" s="1"/>
  <c r="K101" i="4"/>
  <c r="K103" i="4"/>
  <c r="K107" i="4"/>
  <c r="I140" i="4"/>
  <c r="I142" i="4"/>
  <c r="I143" i="4"/>
  <c r="I153" i="4"/>
  <c r="F139" i="4"/>
  <c r="K104" i="4"/>
  <c r="I136" i="4"/>
  <c r="K16" i="4"/>
  <c r="L16" i="4" s="1"/>
  <c r="K109" i="4"/>
  <c r="I167" i="4"/>
  <c r="F135" i="4"/>
  <c r="F145" i="4"/>
  <c r="H17" i="4"/>
  <c r="F14" i="4"/>
  <c r="K14" i="4"/>
  <c r="L14" i="4" s="1"/>
  <c r="J99" i="4"/>
  <c r="K99" i="4" s="1"/>
  <c r="K105" i="4"/>
  <c r="I135" i="4"/>
  <c r="I141" i="4"/>
  <c r="I154" i="4"/>
  <c r="J14" i="4"/>
  <c r="F15" i="4"/>
  <c r="K15" i="4"/>
  <c r="L15" i="4" s="1"/>
  <c r="F13" i="4"/>
  <c r="K13" i="4"/>
  <c r="L13" i="4" s="1"/>
  <c r="J16" i="4"/>
  <c r="F134" i="4"/>
  <c r="F138" i="4"/>
  <c r="F144" i="4"/>
  <c r="F156" i="4"/>
  <c r="J100" i="4"/>
  <c r="K100" i="4" s="1"/>
  <c r="F137" i="4"/>
  <c r="F143" i="4"/>
  <c r="F155" i="4"/>
  <c r="F169" i="4" l="1"/>
  <c r="I168" i="4"/>
  <c r="C174" i="4" s="1"/>
  <c r="F18" i="4"/>
  <c r="J17" i="4"/>
  <c r="L17" i="4"/>
  <c r="C175" i="4" l="1"/>
  <c r="D179" i="4" s="1"/>
  <c r="C181" i="4"/>
  <c r="I110" i="4"/>
  <c r="J110" i="4"/>
  <c r="J111" i="4" s="1"/>
  <c r="A23" i="2"/>
  <c r="K110" i="4" l="1"/>
  <c r="K111" i="4" s="1"/>
  <c r="C183" i="4" s="1"/>
  <c r="J23" i="2"/>
  <c r="I76" i="2"/>
  <c r="I111" i="4"/>
  <c r="D187" i="4" l="1"/>
  <c r="D188" i="4" s="1"/>
  <c r="J76" i="2"/>
  <c r="E96" i="2"/>
  <c r="I96" i="2" s="1"/>
  <c r="E117" i="2"/>
  <c r="I117" i="2" s="1"/>
  <c r="E113" i="2"/>
  <c r="F113" i="2" s="1"/>
  <c r="E112" i="2"/>
  <c r="F112" i="2" s="1"/>
  <c r="E111" i="2"/>
  <c r="I111" i="2" s="1"/>
  <c r="E110" i="2"/>
  <c r="I110" i="2" s="1"/>
  <c r="E109" i="2"/>
  <c r="F109" i="2" s="1"/>
  <c r="E108" i="2"/>
  <c r="F108" i="2" s="1"/>
  <c r="E107" i="2"/>
  <c r="I107" i="2" s="1"/>
  <c r="E106" i="2"/>
  <c r="I106" i="2" s="1"/>
  <c r="E105" i="2"/>
  <c r="I105" i="2" s="1"/>
  <c r="E104" i="2"/>
  <c r="F104" i="2" s="1"/>
  <c r="E103" i="2"/>
  <c r="I103" i="2" s="1"/>
  <c r="E102" i="2"/>
  <c r="I102" i="2" s="1"/>
  <c r="E101" i="2"/>
  <c r="I101" i="2" s="1"/>
  <c r="E100" i="2"/>
  <c r="F100" i="2" s="1"/>
  <c r="E99" i="2"/>
  <c r="E98" i="2"/>
  <c r="I98" i="2" s="1"/>
  <c r="E97" i="2"/>
  <c r="F97" i="2" s="1"/>
  <c r="E95" i="2"/>
  <c r="F95" i="2" s="1"/>
  <c r="E94" i="2"/>
  <c r="E93" i="2"/>
  <c r="I93" i="2" s="1"/>
  <c r="E128" i="2"/>
  <c r="I128" i="2" s="1"/>
  <c r="E127" i="2"/>
  <c r="F127" i="2" s="1"/>
  <c r="E126" i="2"/>
  <c r="I126" i="2" s="1"/>
  <c r="E125" i="2"/>
  <c r="I125" i="2" s="1"/>
  <c r="E124" i="2"/>
  <c r="I124" i="2" s="1"/>
  <c r="E123" i="2"/>
  <c r="F123" i="2" s="1"/>
  <c r="E122" i="2"/>
  <c r="I122" i="2" s="1"/>
  <c r="E121" i="2"/>
  <c r="I121" i="2" s="1"/>
  <c r="E120" i="2"/>
  <c r="I120" i="2" s="1"/>
  <c r="E119" i="2"/>
  <c r="F119" i="2" s="1"/>
  <c r="E118" i="2"/>
  <c r="I118" i="2" s="1"/>
  <c r="E116" i="2"/>
  <c r="F116" i="2" s="1"/>
  <c r="E115" i="2"/>
  <c r="I115" i="2" s="1"/>
  <c r="E114" i="2"/>
  <c r="F114" i="2" s="1"/>
  <c r="F96" i="2" l="1"/>
  <c r="I109" i="2"/>
  <c r="F101" i="2"/>
  <c r="F105" i="2"/>
  <c r="F110" i="2"/>
  <c r="F122" i="2"/>
  <c r="I97" i="2"/>
  <c r="F118" i="2"/>
  <c r="F126" i="2"/>
  <c r="I116" i="2"/>
  <c r="F117" i="2"/>
  <c r="K76" i="2"/>
  <c r="F121" i="2"/>
  <c r="F125" i="2"/>
  <c r="F93" i="2"/>
  <c r="F98" i="2"/>
  <c r="F102" i="2"/>
  <c r="F106" i="2"/>
  <c r="I113" i="2"/>
  <c r="I99" i="2"/>
  <c r="F99" i="2"/>
  <c r="I94" i="2"/>
  <c r="F94" i="2"/>
  <c r="I95" i="2"/>
  <c r="I100" i="2"/>
  <c r="I104" i="2"/>
  <c r="I108" i="2"/>
  <c r="I112" i="2"/>
  <c r="F103" i="2"/>
  <c r="F107" i="2"/>
  <c r="F111" i="2"/>
  <c r="I114" i="2"/>
  <c r="F115" i="2"/>
  <c r="I119" i="2"/>
  <c r="F120" i="2"/>
  <c r="I123" i="2"/>
  <c r="F124" i="2"/>
  <c r="I127" i="2"/>
  <c r="F128" i="2"/>
  <c r="E142" i="2"/>
  <c r="F142" i="2" s="1"/>
  <c r="E141" i="2"/>
  <c r="I141" i="2" s="1"/>
  <c r="E140" i="2"/>
  <c r="I140" i="2" s="1"/>
  <c r="E139" i="2"/>
  <c r="F139" i="2" s="1"/>
  <c r="E138" i="2"/>
  <c r="F138" i="2" s="1"/>
  <c r="E137" i="2"/>
  <c r="I137" i="2" s="1"/>
  <c r="E136" i="2"/>
  <c r="I136" i="2" s="1"/>
  <c r="E135" i="2"/>
  <c r="F135" i="2" s="1"/>
  <c r="E134" i="2"/>
  <c r="F134" i="2" s="1"/>
  <c r="E133" i="2"/>
  <c r="F133" i="2" s="1"/>
  <c r="E132" i="2"/>
  <c r="I132" i="2" s="1"/>
  <c r="E131" i="2"/>
  <c r="F131" i="2" s="1"/>
  <c r="E130" i="2"/>
  <c r="I130" i="2" s="1"/>
  <c r="E129" i="2"/>
  <c r="F129" i="2" s="1"/>
  <c r="C149" i="2"/>
  <c r="C148" i="2"/>
  <c r="I139" i="2" l="1"/>
  <c r="E143" i="2"/>
  <c r="E144" i="2"/>
  <c r="I131" i="2"/>
  <c r="F132" i="2"/>
  <c r="F136" i="2"/>
  <c r="F140" i="2"/>
  <c r="I135" i="2"/>
  <c r="I129" i="2"/>
  <c r="I134" i="2"/>
  <c r="I142" i="2"/>
  <c r="I138" i="2"/>
  <c r="I133" i="2"/>
  <c r="F137" i="2"/>
  <c r="F141" i="2"/>
  <c r="F130" i="2"/>
  <c r="F144" i="2" l="1"/>
  <c r="D149" i="2" s="1"/>
  <c r="F143" i="2"/>
  <c r="I143" i="2"/>
  <c r="J142" i="2" s="1"/>
  <c r="K142" i="2" s="1"/>
  <c r="J139" i="2" l="1"/>
  <c r="K139" i="2" s="1"/>
  <c r="J124" i="2"/>
  <c r="K124" i="2" s="1"/>
  <c r="J101" i="2"/>
  <c r="K101" i="2" s="1"/>
  <c r="J121" i="2"/>
  <c r="K121" i="2" s="1"/>
  <c r="J93" i="2"/>
  <c r="K93" i="2" s="1"/>
  <c r="J102" i="2"/>
  <c r="K102" i="2" s="1"/>
  <c r="J118" i="2"/>
  <c r="K118" i="2" s="1"/>
  <c r="J126" i="2"/>
  <c r="K126" i="2" s="1"/>
  <c r="J107" i="2"/>
  <c r="K107" i="2" s="1"/>
  <c r="J115" i="2"/>
  <c r="K115" i="2" s="1"/>
  <c r="J117" i="2"/>
  <c r="K117" i="2" s="1"/>
  <c r="J120" i="2"/>
  <c r="K120" i="2" s="1"/>
  <c r="J128" i="2"/>
  <c r="K128" i="2" s="1"/>
  <c r="J105" i="2"/>
  <c r="K105" i="2" s="1"/>
  <c r="J125" i="2"/>
  <c r="K125" i="2" s="1"/>
  <c r="J98" i="2"/>
  <c r="K98" i="2" s="1"/>
  <c r="J106" i="2"/>
  <c r="K106" i="2" s="1"/>
  <c r="J122" i="2"/>
  <c r="K122" i="2" s="1"/>
  <c r="J103" i="2"/>
  <c r="K103" i="2" s="1"/>
  <c r="J111" i="2"/>
  <c r="K111" i="2" s="1"/>
  <c r="J110" i="2"/>
  <c r="K110" i="2" s="1"/>
  <c r="J96" i="2"/>
  <c r="K96" i="2" s="1"/>
  <c r="J130" i="2"/>
  <c r="K130" i="2" s="1"/>
  <c r="J108" i="2"/>
  <c r="K108" i="2" s="1"/>
  <c r="J97" i="2"/>
  <c r="K97" i="2" s="1"/>
  <c r="J136" i="2"/>
  <c r="K136" i="2" s="1"/>
  <c r="J104" i="2"/>
  <c r="K104" i="2" s="1"/>
  <c r="J116" i="2"/>
  <c r="K116" i="2" s="1"/>
  <c r="J137" i="2"/>
  <c r="K137" i="2" s="1"/>
  <c r="J100" i="2"/>
  <c r="K100" i="2" s="1"/>
  <c r="J114" i="2"/>
  <c r="K114" i="2" s="1"/>
  <c r="J95" i="2"/>
  <c r="K95" i="2" s="1"/>
  <c r="J127" i="2"/>
  <c r="K127" i="2" s="1"/>
  <c r="J112" i="2"/>
  <c r="K112" i="2" s="1"/>
  <c r="J113" i="2"/>
  <c r="K113" i="2" s="1"/>
  <c r="J132" i="2"/>
  <c r="K132" i="2" s="1"/>
  <c r="J140" i="2"/>
  <c r="K140" i="2" s="1"/>
  <c r="J109" i="2"/>
  <c r="K109" i="2" s="1"/>
  <c r="J141" i="2"/>
  <c r="K141" i="2" s="1"/>
  <c r="J123" i="2"/>
  <c r="K123" i="2" s="1"/>
  <c r="J99" i="2"/>
  <c r="K99" i="2" s="1"/>
  <c r="J119" i="2"/>
  <c r="K119" i="2" s="1"/>
  <c r="J94" i="2"/>
  <c r="K94" i="2" s="1"/>
  <c r="J131" i="2"/>
  <c r="K131" i="2" s="1"/>
  <c r="J138" i="2"/>
  <c r="K138" i="2" s="1"/>
  <c r="J133" i="2"/>
  <c r="K133" i="2" s="1"/>
  <c r="J134" i="2"/>
  <c r="K134" i="2" s="1"/>
  <c r="J135" i="2"/>
  <c r="K135" i="2" s="1"/>
  <c r="J129" i="2"/>
  <c r="K129" i="2" s="1"/>
  <c r="H76" i="2"/>
  <c r="L76" i="2"/>
  <c r="J143" i="2" l="1"/>
  <c r="E88" i="2"/>
  <c r="I88" i="2" s="1"/>
  <c r="E87" i="2"/>
  <c r="I87" i="2" s="1"/>
  <c r="E86" i="2"/>
  <c r="C24" i="2"/>
  <c r="I86" i="2" l="1"/>
  <c r="E91" i="2"/>
  <c r="L23" i="2"/>
  <c r="E24" i="2"/>
  <c r="F86" i="2"/>
  <c r="F87" i="2"/>
  <c r="F88" i="2"/>
  <c r="F91" i="2" l="1"/>
  <c r="I90" i="2"/>
  <c r="H23" i="2"/>
  <c r="F24" i="2"/>
  <c r="J89" i="2" l="1"/>
  <c r="K89" i="2" s="1"/>
  <c r="L89" i="2" s="1"/>
  <c r="M89" i="2" s="1"/>
  <c r="J87" i="2"/>
  <c r="K87" i="2" s="1"/>
  <c r="L87" i="2" s="1"/>
  <c r="J88" i="2"/>
  <c r="J86" i="2"/>
  <c r="L137" i="2"/>
  <c r="O137" i="2" s="1"/>
  <c r="L116" i="2"/>
  <c r="L98" i="2"/>
  <c r="L103" i="2"/>
  <c r="L109" i="2"/>
  <c r="L124" i="2"/>
  <c r="L122" i="2"/>
  <c r="L121" i="2"/>
  <c r="L102" i="2"/>
  <c r="L101" i="2"/>
  <c r="L115" i="2"/>
  <c r="L118" i="2"/>
  <c r="L126" i="2"/>
  <c r="L125" i="2"/>
  <c r="L106" i="2"/>
  <c r="L96" i="2"/>
  <c r="O96" i="2" s="1"/>
  <c r="L97" i="2"/>
  <c r="L107" i="2"/>
  <c r="L128" i="2"/>
  <c r="L110" i="2"/>
  <c r="L117" i="2"/>
  <c r="L111" i="2"/>
  <c r="L105" i="2"/>
  <c r="L113" i="2"/>
  <c r="L120" i="2"/>
  <c r="L108" i="2"/>
  <c r="L112" i="2"/>
  <c r="L95" i="2"/>
  <c r="O95" i="2" s="1"/>
  <c r="L114" i="2"/>
  <c r="L119" i="2"/>
  <c r="L99" i="2"/>
  <c r="L127" i="2"/>
  <c r="L123" i="2"/>
  <c r="L94" i="2"/>
  <c r="O94" i="2" s="1"/>
  <c r="L100" i="2"/>
  <c r="L104" i="2"/>
  <c r="L130" i="2"/>
  <c r="L132" i="2"/>
  <c r="L142" i="2"/>
  <c r="L139" i="2"/>
  <c r="L140" i="2"/>
  <c r="K88" i="2"/>
  <c r="L88" i="2" s="1"/>
  <c r="L138" i="2"/>
  <c r="L133" i="2"/>
  <c r="L136" i="2"/>
  <c r="L135" i="2"/>
  <c r="L134" i="2"/>
  <c r="L131" i="2"/>
  <c r="L141" i="2"/>
  <c r="O89" i="2" l="1"/>
  <c r="N89" i="2"/>
  <c r="K86" i="2"/>
  <c r="J90" i="2"/>
  <c r="M137" i="2"/>
  <c r="N137" i="2" s="1"/>
  <c r="M94" i="2"/>
  <c r="O119" i="2"/>
  <c r="M119" i="2"/>
  <c r="N119" i="2" s="1"/>
  <c r="O108" i="2"/>
  <c r="M108" i="2"/>
  <c r="N108" i="2" s="1"/>
  <c r="M111" i="2"/>
  <c r="N111" i="2" s="1"/>
  <c r="O111" i="2"/>
  <c r="O128" i="2"/>
  <c r="M128" i="2"/>
  <c r="N128" i="2" s="1"/>
  <c r="M106" i="2"/>
  <c r="N106" i="2" s="1"/>
  <c r="O106" i="2"/>
  <c r="M115" i="2"/>
  <c r="N115" i="2" s="1"/>
  <c r="O115" i="2"/>
  <c r="M122" i="2"/>
  <c r="N122" i="2" s="1"/>
  <c r="O122" i="2"/>
  <c r="O98" i="2"/>
  <c r="M98" i="2"/>
  <c r="N98" i="2" s="1"/>
  <c r="M123" i="2"/>
  <c r="N123" i="2" s="1"/>
  <c r="O123" i="2"/>
  <c r="M114" i="2"/>
  <c r="N114" i="2" s="1"/>
  <c r="O114" i="2"/>
  <c r="M120" i="2"/>
  <c r="N120" i="2" s="1"/>
  <c r="O120" i="2"/>
  <c r="O117" i="2"/>
  <c r="M117" i="2"/>
  <c r="N117" i="2" s="1"/>
  <c r="M107" i="2"/>
  <c r="N107" i="2" s="1"/>
  <c r="O107" i="2"/>
  <c r="M125" i="2"/>
  <c r="N125" i="2" s="1"/>
  <c r="O125" i="2"/>
  <c r="O101" i="2"/>
  <c r="M101" i="2"/>
  <c r="N101" i="2" s="1"/>
  <c r="M124" i="2"/>
  <c r="N124" i="2" s="1"/>
  <c r="O124" i="2"/>
  <c r="O116" i="2"/>
  <c r="M116" i="2"/>
  <c r="N116" i="2" s="1"/>
  <c r="O104" i="2"/>
  <c r="M104" i="2"/>
  <c r="N104" i="2" s="1"/>
  <c r="O127" i="2"/>
  <c r="M127" i="2"/>
  <c r="N127" i="2" s="1"/>
  <c r="M95" i="2"/>
  <c r="O113" i="2"/>
  <c r="M113" i="2"/>
  <c r="N113" i="2" s="1"/>
  <c r="O110" i="2"/>
  <c r="M110" i="2"/>
  <c r="N110" i="2" s="1"/>
  <c r="O97" i="2"/>
  <c r="M97" i="2"/>
  <c r="N97" i="2" s="1"/>
  <c r="M126" i="2"/>
  <c r="N126" i="2" s="1"/>
  <c r="O126" i="2"/>
  <c r="M102" i="2"/>
  <c r="N102" i="2" s="1"/>
  <c r="O102" i="2"/>
  <c r="O109" i="2"/>
  <c r="M109" i="2"/>
  <c r="N109" i="2" s="1"/>
  <c r="O100" i="2"/>
  <c r="M100" i="2"/>
  <c r="N100" i="2" s="1"/>
  <c r="O99" i="2"/>
  <c r="M99" i="2"/>
  <c r="N99" i="2" s="1"/>
  <c r="O112" i="2"/>
  <c r="M112" i="2"/>
  <c r="N112" i="2" s="1"/>
  <c r="O105" i="2"/>
  <c r="M105" i="2"/>
  <c r="N105" i="2" s="1"/>
  <c r="M96" i="2"/>
  <c r="M118" i="2"/>
  <c r="N118" i="2" s="1"/>
  <c r="O118" i="2"/>
  <c r="M121" i="2"/>
  <c r="N121" i="2" s="1"/>
  <c r="O121" i="2"/>
  <c r="O103" i="2"/>
  <c r="M103" i="2"/>
  <c r="N103" i="2" s="1"/>
  <c r="O141" i="2"/>
  <c r="M141" i="2"/>
  <c r="N141" i="2" s="1"/>
  <c r="O132" i="2"/>
  <c r="M132" i="2"/>
  <c r="N132" i="2" s="1"/>
  <c r="O133" i="2"/>
  <c r="M133" i="2"/>
  <c r="N133" i="2" s="1"/>
  <c r="O139" i="2"/>
  <c r="M139" i="2"/>
  <c r="N139" i="2" s="1"/>
  <c r="M87" i="2"/>
  <c r="O87" i="2" s="1"/>
  <c r="O138" i="2"/>
  <c r="M138" i="2"/>
  <c r="N138" i="2" s="1"/>
  <c r="O142" i="2"/>
  <c r="M142" i="2"/>
  <c r="N142" i="2" s="1"/>
  <c r="O135" i="2"/>
  <c r="M135" i="2"/>
  <c r="N135" i="2" s="1"/>
  <c r="M88" i="2"/>
  <c r="O88" i="2" s="1"/>
  <c r="O131" i="2"/>
  <c r="M131" i="2"/>
  <c r="N131" i="2" s="1"/>
  <c r="O136" i="2"/>
  <c r="M136" i="2"/>
  <c r="N136" i="2" s="1"/>
  <c r="O140" i="2"/>
  <c r="M140" i="2"/>
  <c r="N140" i="2" s="1"/>
  <c r="O130" i="2"/>
  <c r="M130" i="2"/>
  <c r="N130" i="2" s="1"/>
  <c r="O134" i="2"/>
  <c r="M134" i="2"/>
  <c r="N134" i="2" s="1"/>
  <c r="N94" i="2" l="1"/>
  <c r="N95" i="2"/>
  <c r="N96" i="2"/>
  <c r="L86" i="2"/>
  <c r="K90" i="2"/>
  <c r="N88" i="2"/>
  <c r="N87" i="2"/>
  <c r="L93" i="2"/>
  <c r="O93" i="2" s="1"/>
  <c r="K143" i="2"/>
  <c r="L129" i="2"/>
  <c r="L91" i="2" l="1"/>
  <c r="M86" i="2"/>
  <c r="O86" i="2" s="1"/>
  <c r="L144" i="2"/>
  <c r="M93" i="2"/>
  <c r="O129" i="2"/>
  <c r="M129" i="2"/>
  <c r="N86" i="2" l="1"/>
  <c r="N91" i="2" s="1"/>
  <c r="M91" i="2"/>
  <c r="O90" i="2"/>
  <c r="N93" i="2"/>
  <c r="M144" i="2"/>
  <c r="C150" i="2" s="1"/>
  <c r="C151" i="2" s="1"/>
  <c r="O143" i="2"/>
  <c r="N129" i="2"/>
  <c r="N144" i="2" l="1"/>
  <c r="D150" i="2" s="1"/>
  <c r="D151" i="2" s="1"/>
  <c r="A58" i="4"/>
  <c r="A64" i="4"/>
  <c r="A52" i="4"/>
  <c r="A28" i="4"/>
  <c r="A46" i="4"/>
  <c r="A40" i="4"/>
  <c r="A34" i="4"/>
  <c r="A76" i="2"/>
  <c r="A22" i="4"/>
  <c r="C77" i="2" l="1"/>
  <c r="D77" i="2"/>
  <c r="G77" i="2"/>
  <c r="E77" i="2"/>
  <c r="F77" i="2"/>
  <c r="I77" i="2"/>
  <c r="J77" i="2"/>
  <c r="K77" i="2"/>
  <c r="L77" i="2"/>
  <c r="H77" i="2"/>
  <c r="A70" i="4"/>
  <c r="G71" i="4" l="1"/>
  <c r="D71" i="4"/>
  <c r="C71" i="4"/>
  <c r="J71" i="4"/>
  <c r="F71" i="4"/>
  <c r="H71" i="4"/>
  <c r="I71" i="4"/>
  <c r="E71" i="4"/>
  <c r="K71" i="4"/>
  <c r="L71" i="4"/>
</calcChain>
</file>

<file path=xl/comments1.xml><?xml version="1.0" encoding="utf-8"?>
<comments xmlns="http://schemas.openxmlformats.org/spreadsheetml/2006/main">
  <authors>
    <author>Dunscombe, Carie</author>
  </authors>
  <commentList>
    <comment ref="O84" authorId="0" shapeId="0">
      <text>
        <r>
          <rPr>
            <sz val="9"/>
            <color indexed="81"/>
            <rFont val="Tahoma"/>
            <family val="2"/>
          </rPr>
          <t>This is applicable if you have already raised your rates as of January 1st, 2018</t>
        </r>
      </text>
    </comment>
  </commentList>
</comments>
</file>

<file path=xl/comments2.xml><?xml version="1.0" encoding="utf-8"?>
<comments xmlns="http://schemas.openxmlformats.org/spreadsheetml/2006/main">
  <authors>
    <author>Pisuena-Rey, Darlene</author>
    <author>Buchner, Angela</author>
  </authors>
  <commentList>
    <comment ref="B99" authorId="0" shapeId="0">
      <text>
        <r>
          <rPr>
            <b/>
            <sz val="9"/>
            <color indexed="81"/>
            <rFont val="Tahoma"/>
            <family val="2"/>
          </rPr>
          <t>Pisuena-Rey, Darlene:</t>
        </r>
        <r>
          <rPr>
            <sz val="9"/>
            <color indexed="81"/>
            <rFont val="Tahoma"/>
            <family val="2"/>
          </rPr>
          <t xml:space="preserve">
</t>
        </r>
      </text>
    </comment>
    <comment ref="C99" authorId="0" shapeId="0">
      <text>
        <r>
          <rPr>
            <b/>
            <sz val="9"/>
            <color indexed="81"/>
            <rFont val="Tahoma"/>
            <family val="2"/>
          </rPr>
          <t>Pisuena-Rey, Darlene:</t>
        </r>
        <r>
          <rPr>
            <sz val="9"/>
            <color indexed="81"/>
            <rFont val="Tahoma"/>
            <family val="2"/>
          </rPr>
          <t xml:space="preserve">
</t>
        </r>
      </text>
    </comment>
    <comment ref="C100" authorId="0" shapeId="0">
      <text>
        <r>
          <rPr>
            <b/>
            <sz val="9"/>
            <color indexed="81"/>
            <rFont val="Tahoma"/>
            <family val="2"/>
          </rPr>
          <t>Pisuena-Rey, Darlene:</t>
        </r>
        <r>
          <rPr>
            <sz val="9"/>
            <color indexed="81"/>
            <rFont val="Tahoma"/>
            <family val="2"/>
          </rPr>
          <t xml:space="preserve">
</t>
        </r>
      </text>
    </comment>
    <comment ref="C175" authorId="1" shapeId="0">
      <text>
        <r>
          <rPr>
            <sz val="9"/>
            <color indexed="81"/>
            <rFont val="Tahoma"/>
            <family val="2"/>
          </rPr>
          <t>Cost up to $14/hr in Table 1 will be funded by FSS</t>
        </r>
      </text>
    </comment>
    <comment ref="C176" authorId="1" shapeId="0">
      <text>
        <r>
          <rPr>
            <sz val="9"/>
            <color indexed="81"/>
            <rFont val="Tahoma"/>
            <family val="2"/>
          </rPr>
          <t xml:space="preserve">To address compression and other operating costs </t>
        </r>
      </text>
    </comment>
    <comment ref="C177" authorId="1" shapeId="0">
      <text>
        <r>
          <rPr>
            <sz val="9"/>
            <color indexed="81"/>
            <rFont val="Tahoma"/>
            <family val="2"/>
          </rPr>
          <t xml:space="preserve">Savings as a result of efficiencies (i.e. scheduling of staff, elimination of programs) </t>
        </r>
      </text>
    </comment>
    <comment ref="C178" authorId="1" shapeId="0">
      <text>
        <r>
          <rPr>
            <sz val="9"/>
            <color indexed="81"/>
            <rFont val="Tahoma"/>
            <family val="2"/>
          </rPr>
          <t>Investment from own reserves to remain competitive</t>
        </r>
      </text>
    </comment>
  </commentList>
</comments>
</file>

<file path=xl/sharedStrings.xml><?xml version="1.0" encoding="utf-8"?>
<sst xmlns="http://schemas.openxmlformats.org/spreadsheetml/2006/main" count="292" uniqueCount="238">
  <si>
    <t>Table 1: Staff receiving less than $14 as of December 31, 2017</t>
  </si>
  <si>
    <t>New Base Wage per hr  as of Jan 1, 2018</t>
  </si>
  <si>
    <t xml:space="preserve"> % increase</t>
  </si>
  <si>
    <t># of hrs/yr</t>
  </si>
  <si>
    <t>Example:</t>
  </si>
  <si>
    <t>Total</t>
  </si>
  <si>
    <t>Average</t>
  </si>
  <si>
    <t>Age Category</t>
  </si>
  <si>
    <t>Increase</t>
  </si>
  <si>
    <t>% of increase</t>
  </si>
  <si>
    <t>Infant</t>
  </si>
  <si>
    <t>Toddler</t>
  </si>
  <si>
    <t>Preschool</t>
  </si>
  <si>
    <t>Increase in rates without FSS</t>
  </si>
  <si>
    <t xml:space="preserve">Fee avoidance </t>
  </si>
  <si>
    <t>Legal Name:</t>
  </si>
  <si>
    <t>Contact Name:</t>
  </si>
  <si>
    <t>Phone:</t>
  </si>
  <si>
    <t>Email:</t>
  </si>
  <si>
    <t>Date Approved</t>
  </si>
  <si>
    <t>Not approved</t>
  </si>
  <si>
    <t>Date of application:</t>
  </si>
  <si>
    <t>Approved with adjustments</t>
  </si>
  <si>
    <t>Rate as of December 31, 2017</t>
  </si>
  <si>
    <t>Fee Stabilization Support Application</t>
  </si>
  <si>
    <t>Introduction</t>
  </si>
  <si>
    <t>Submitting an Application</t>
  </si>
  <si>
    <t>Documents to
submit</t>
  </si>
  <si>
    <t>How to submit:</t>
  </si>
  <si>
    <t>Email*:</t>
  </si>
  <si>
    <t>Deadline</t>
  </si>
  <si>
    <t xml:space="preserve"> March 16, 2018</t>
  </si>
  <si>
    <t>% of compression Increase based on Average Increase</t>
  </si>
  <si>
    <t>Total Compression Cost</t>
  </si>
  <si>
    <t>Other benefits if applicable (EHT, WSIB, Statutory Holidays)</t>
  </si>
  <si>
    <t>Additional Week Vacation for Employees after 5 Years of Service</t>
  </si>
  <si>
    <t>2 Days Paid Emergency Leave (PEL)</t>
  </si>
  <si>
    <t xml:space="preserve">CPP @ 4.95% </t>
  </si>
  <si>
    <t xml:space="preserve">Total cost </t>
  </si>
  <si>
    <t>CPP and EI Total for Table 1 &amp; 2</t>
  </si>
  <si>
    <t>https://www.canada.ca/en/revenue-agency/services/tax/rates.html</t>
  </si>
  <si>
    <t>Table 4A: Inflation</t>
  </si>
  <si>
    <t>Cost Category</t>
  </si>
  <si>
    <t>Current Costs</t>
  </si>
  <si>
    <t>Estimated % of Increase</t>
  </si>
  <si>
    <t>Last Year Total Operating Cost</t>
  </si>
  <si>
    <t>Example: Nutrition &amp; Meals</t>
  </si>
  <si>
    <t>Increase of 3 %</t>
  </si>
  <si>
    <t>Nutrition &amp; Meals</t>
  </si>
  <si>
    <t>Inflation cost</t>
  </si>
  <si>
    <t>Cleaning Services/Supplies</t>
  </si>
  <si>
    <t xml:space="preserve">Program Supplies </t>
  </si>
  <si>
    <t>Table 4B</t>
  </si>
  <si>
    <t>Amount</t>
  </si>
  <si>
    <t>Total Operating Expense</t>
  </si>
  <si>
    <t>The Application</t>
  </si>
  <si>
    <t>Instructions to Complete an Application</t>
  </si>
  <si>
    <t>Fee Stabilization Support (FSS) Application</t>
  </si>
  <si>
    <t>Table 2: Rate Increase Projection / Fee Avoidance Calculation:</t>
  </si>
  <si>
    <t>Populate the cells shaded green - you may not need all rows provided.</t>
  </si>
  <si>
    <t>Table 3: Summary</t>
  </si>
  <si>
    <t>Staff Initials and Position</t>
  </si>
  <si>
    <t>A.B. - RECE</t>
  </si>
  <si>
    <t>C.D. - RECE</t>
  </si>
  <si>
    <t>E.F. - RECE</t>
  </si>
  <si>
    <t>G.H. - Cook</t>
  </si>
  <si>
    <t>*Reminder: Information transmitted over the internet may not be secure, and may be at risk of interception or inadvertent loss etc., and the Provider agrees to accept all risk and liability of using email to transmit the information. Any questions about this form or its submission can be directed to:  Purchase of Service Analyst, Early Years and Child Care Services Division by telephone at 905-791-1585 or by email at earlyyearssystemdivision@peelregion.ca</t>
  </si>
  <si>
    <t>New Rate
(actual or planned)</t>
  </si>
  <si>
    <t>Comments</t>
  </si>
  <si>
    <t>For Region of Peel Use Only:</t>
  </si>
  <si>
    <t>Current average rates</t>
  </si>
  <si>
    <t>Increase in rates with FSS</t>
  </si>
  <si>
    <t xml:space="preserve">$
Increase </t>
  </si>
  <si>
    <t>Date of Planned Rate Increase:</t>
  </si>
  <si>
    <t>$</t>
  </si>
  <si>
    <t>%</t>
  </si>
  <si>
    <t># of children enrolled</t>
  </si>
  <si>
    <t># of Billable Days</t>
  </si>
  <si>
    <t>Projected Increase in Revenue</t>
  </si>
  <si>
    <t>Revised  increase in rates net of FSS ($)</t>
  </si>
  <si>
    <t>Revised rate increase due to FSS (%)</t>
  </si>
  <si>
    <t>Wage Increase supported by FSS (cap $14)</t>
  </si>
  <si>
    <t>Total Funding support from FSS ($)</t>
  </si>
  <si>
    <t>Wage Increase not supported by FSS (over $14)</t>
  </si>
  <si>
    <t># of staff</t>
  </si>
  <si>
    <t>Wage Increase Cost not funded by FSS ($)</t>
  </si>
  <si>
    <t>Instructions in Completing and Using the Resource Tool</t>
  </si>
  <si>
    <t>Providers are required to complete cells highlighted in green and applicable tables to support  request for rate increase.</t>
  </si>
  <si>
    <t>See example provided</t>
  </si>
  <si>
    <t>Note: This Compression Cost table is to assist with the staff with wage base above  $14.00</t>
  </si>
  <si>
    <t>3. Refer to Table 1 column F and/or enter % of increase (i.e. average for all staff affected) in column D</t>
  </si>
  <si>
    <t>Total increase in cost will calculate automatically and will be linked to the summary table.</t>
  </si>
  <si>
    <t xml:space="preserve">Additional mandatory benefits </t>
  </si>
  <si>
    <t>7. Enter the total cost of paying an employee for two paid emergency leave in Column H (Rate * 5 *FTE)</t>
  </si>
  <si>
    <t>Table 4</t>
  </si>
  <si>
    <t>Operating Expenses affected by increase in Minimum Wage</t>
  </si>
  <si>
    <t>Table 4A</t>
  </si>
  <si>
    <t>Rate Increase Request Projection:</t>
  </si>
  <si>
    <t xml:space="preserve">Use projected number of children to be served </t>
  </si>
  <si>
    <t xml:space="preserve">2. Enter new rates in column D.  Submit a fee schedule provided to parents showing new rates. </t>
  </si>
  <si>
    <t>4. Enter projected number of children per age catery in column H</t>
  </si>
  <si>
    <t xml:space="preserve">Projected increase in revenue will be calculated automatically and will be linked to the Summary table </t>
  </si>
  <si>
    <t>Total projected costs and revenue will be automaticallylinked/populated</t>
  </si>
  <si>
    <t>The Region is encouraging providers to use 2018 POF operating funding, Reserves, Accumulated surplus or other operational savings to contribute to the funding of minimum wage impacts.</t>
  </si>
  <si>
    <t>For example: Average enrollment used, % of POF operating funding  used  and rationale, Amount of Reserves used and rationale, other provider rates and  costs eliminated due to efficiencies</t>
  </si>
  <si>
    <t>Resource Tool for Rate Increase Request to Address Minimum Wage Impacts</t>
  </si>
  <si>
    <t>Last Rate Increase Effective:</t>
  </si>
  <si>
    <t>% Last Rate Increase Requested:</t>
  </si>
  <si>
    <t>% Last Rate Increase Approved:</t>
  </si>
  <si>
    <t>Table 2: Compression Cost for FTE with Wage/hr over $14.00 on December 31, 2017</t>
  </si>
  <si>
    <t>Base Pay Before Minimum Wage Increase</t>
  </si>
  <si>
    <t>Example: I. J Supervisor</t>
  </si>
  <si>
    <t xml:space="preserve">Table 3:  Additional Mandatory Benefits </t>
  </si>
  <si>
    <t>Enter relevant commentary for each line to support amounts</t>
  </si>
  <si>
    <t xml:space="preserve"># of staff </t>
  </si>
  <si>
    <t>Equal Work for Equal Pay</t>
  </si>
  <si>
    <t xml:space="preserve">Ratio </t>
  </si>
  <si>
    <t>1 FTE covering ratio 1 hr per day for 52 weeks (14*1*5*52)</t>
  </si>
  <si>
    <t>1 FTE eligible for extra vacation and 2 personal days</t>
  </si>
  <si>
    <t>Table 4:  Increase in Operating Expenses resulting from Minimum Wage (Do not include inflation)</t>
  </si>
  <si>
    <t>Projected Cost Commentary</t>
  </si>
  <si>
    <t xml:space="preserve">Inflation @ </t>
  </si>
  <si>
    <t>Current</t>
  </si>
  <si>
    <t>New Rate</t>
  </si>
  <si>
    <t>Billable # of Days</t>
  </si>
  <si>
    <t>Total Projected Revenue</t>
  </si>
  <si>
    <t xml:space="preserve">4 &amp; 5 years  B/A </t>
  </si>
  <si>
    <t>School Age B/A</t>
  </si>
  <si>
    <t>PD days</t>
  </si>
  <si>
    <t>Part time  4/week</t>
  </si>
  <si>
    <t>Part time  3/week</t>
  </si>
  <si>
    <t>Inflation - Table 4A</t>
  </si>
  <si>
    <t>SUMMARY</t>
  </si>
  <si>
    <t xml:space="preserve">Funding from </t>
  </si>
  <si>
    <t>Rate Increase - Table 5</t>
  </si>
  <si>
    <t>Fee Stabilization Support (FSS)</t>
  </si>
  <si>
    <t xml:space="preserve">2018 GOF Operating funding </t>
  </si>
  <si>
    <t>Operating Cost Efficiencies</t>
  </si>
  <si>
    <t>Surplus and Reserves</t>
  </si>
  <si>
    <t>Total Funding</t>
  </si>
  <si>
    <t>Increase in Costs</t>
  </si>
  <si>
    <t>Minimum wage - Table 1</t>
  </si>
  <si>
    <t>Compression - Table 2</t>
  </si>
  <si>
    <t>Other Projected Cost Commentaries:</t>
  </si>
  <si>
    <t>Mandatory Benefits - Table 3</t>
  </si>
  <si>
    <t>Operating costs - Table 4</t>
  </si>
  <si>
    <t>Other increases - Table 4B</t>
  </si>
  <si>
    <t>Total Increase in Cost</t>
  </si>
  <si>
    <t>Net additional impact (from) to Reserves</t>
  </si>
  <si>
    <t xml:space="preserve">*Important: This funding supports the increase in the hourly minimum wage from $11.60 to $14.00 effective January 1, 2018.
The amount of funding is limited so there is no guarantee the full amount of Fee Stabilization Support funding your agency requires will be allotted.
This funding does not support any subsequent operating costs such as mandatory benefits, vacation and/or sick pay, wage compression avoidance.   </t>
  </si>
  <si>
    <t>Table 4B: Other Increases</t>
  </si>
  <si>
    <t>School Age</t>
  </si>
  <si>
    <r>
      <t xml:space="preserve">Submit the FSS Application and the Resource Tool (if not previously submitted) completed in full and in </t>
    </r>
    <r>
      <rPr>
        <u/>
        <sz val="11"/>
        <color theme="1"/>
        <rFont val="Calibri"/>
        <family val="2"/>
        <scheme val="minor"/>
      </rPr>
      <t>Excel format only</t>
    </r>
    <r>
      <rPr>
        <sz val="11"/>
        <color theme="1"/>
        <rFont val="Calibri"/>
        <family val="2"/>
        <scheme val="minor"/>
      </rPr>
      <t xml:space="preserve"> along with your payroll information to:
</t>
    </r>
  </si>
  <si>
    <t>See the FSS Application Instructions</t>
  </si>
  <si>
    <t>Last Rate Increase Details</t>
  </si>
  <si>
    <t>This table will auto-populate the information you input on the FSS Application.</t>
  </si>
  <si>
    <t>Table 1</t>
  </si>
  <si>
    <t>Staff receiving less than $14 as of December 31, 2017</t>
  </si>
  <si>
    <t>Table 2</t>
  </si>
  <si>
    <t>Compression Cost for FTE with Wage/hr over $14.00/hr as of December 31, 2017</t>
  </si>
  <si>
    <t>1. Enter correct staff initials and  position affected in Column B</t>
  </si>
  <si>
    <t>1. Enter relevant commentary for each line in Column B, use separate rows to support amounts if needed.</t>
  </si>
  <si>
    <t>2. Enter the total number of staff  in Column C</t>
  </si>
  <si>
    <t>3. Enter other benefits if applicable in Column  D</t>
  </si>
  <si>
    <t>4. Enter equal work for equal pay amount applicable in Column  E</t>
  </si>
  <si>
    <t>5. Enter additional cost for ratio requirements in Column F (Rate*#FTE*# hours * #days*#weeks)</t>
  </si>
  <si>
    <t>6. Enter the total cost of paying an employee for additonal week of vacation in Column G (Rate*5 days*#hrs*FTE)</t>
  </si>
  <si>
    <t>Table 3</t>
  </si>
  <si>
    <t>1. Enter operating expenses that could potentially increase due to minimum wage increase in Column B</t>
  </si>
  <si>
    <t>2. Enter projected cost commentary  in Column C</t>
  </si>
  <si>
    <t>3. Enter current cost without the minimum wage impact in Column F</t>
  </si>
  <si>
    <t>4. Enter projected rate of increase in cost in due to minimum wage impact in  Column G</t>
  </si>
  <si>
    <t>(excludingTables 1-4A):</t>
  </si>
  <si>
    <t>Total increase in cost will calculate automatically (calculated at 2%) and will be linked to the summary table.</t>
  </si>
  <si>
    <t>1. Enter total actual operating cost in J116</t>
  </si>
  <si>
    <t>Other Increases not captured in Tables 1-4A (i.e. regular salary increase, lease renewal)</t>
  </si>
  <si>
    <t>1. Enter other cost category not captured in Tables 1-4A  in Column I - Rows 124 - 127</t>
  </si>
  <si>
    <t>1. Enter corresponding amounts in J124-J127</t>
  </si>
  <si>
    <t xml:space="preserve">Table 5 </t>
  </si>
  <si>
    <t>Table 5: Rate Increase Projection</t>
  </si>
  <si>
    <t>1. Enter in C176 the amount used from 2018 Priority Operating Fund to help offset the increase in Salaries and or Operating expenses.</t>
  </si>
  <si>
    <t>2. Enter in C177 the amount as a result of savings and or efficiencies that will help offset the increase in Salaries and or Operating expenses.</t>
  </si>
  <si>
    <t>3. Enter in C178 the amount from Provider's reserves or surplus that will help offset the increase in Salaries and or Operating expenses.</t>
  </si>
  <si>
    <t>Summary Table</t>
  </si>
  <si>
    <t>Other Projected Cost Commentaries</t>
  </si>
  <si>
    <t>1. Enter Assumptions made</t>
  </si>
  <si>
    <t>Projected increase in Revenue net  of FSS</t>
  </si>
  <si>
    <t>Agency Information</t>
  </si>
  <si>
    <t>Cells shaded green are intended for you to populate.  Leave any rows you do not require blank.</t>
  </si>
  <si>
    <t>Completing Table 2</t>
  </si>
  <si>
    <t>Completing Table 1</t>
  </si>
  <si>
    <t>Certification</t>
  </si>
  <si>
    <t>Name of Signing Authority:</t>
  </si>
  <si>
    <t>Title:</t>
  </si>
  <si>
    <t>Date:</t>
  </si>
  <si>
    <t>CERTIFICATION: As a signing authority for this agency, I certify that the information included in the FSS Application, and if applicable, the Resource Tool, is accurate.</t>
  </si>
  <si>
    <t>Ensure a signing authority for your agency has completed the certification on the FSS Application acknowledging the information provided on the Application, and Resource Tool if applicable, is accurate.</t>
  </si>
  <si>
    <r>
      <t>The Region of Peel's Application for Fee Stabilization Support consists of two parts:
1. Application for Fee Stabilization Support Funding
 - Used by the Region to determine eligibility for the provincial funding intended to increase hourly wages of staff working for licensed child care providers earning less than $14 per hour (exlucing wage enhancement) as of December 31, 2017.
2. Resourc</t>
    </r>
    <r>
      <rPr>
        <sz val="11"/>
        <rFont val="Calibri"/>
        <family val="2"/>
        <scheme val="minor"/>
      </rPr>
      <t>e Tool - Only to be completed by providers with a Fee Subsidy and Funding Agreement with the Region that have not yet completed and submitted to the Region.</t>
    </r>
    <r>
      <rPr>
        <sz val="11"/>
        <color theme="1"/>
        <rFont val="Calibri"/>
        <family val="2"/>
        <scheme val="minor"/>
      </rPr>
      <t xml:space="preserve">
 - Used by the Region to determine additional operating pressures licences child care providers in Peel (with a Fee Subsidy and Funding Agreement) will experience despite Fee Stabilization Support which will inform how alternative funding sources can mitigate these pressures and risk of increasing rates thereby supporting affordability.   This information will not be used to determine the amount of Fee Stabilization Support Funding providers will be allotted.</t>
    </r>
  </si>
  <si>
    <t xml:space="preserve">Input the following information:
•Agency Name
•Effective date of planned rate increase
•Last Rate Increase Effective
•% Last Rate Increase Requested
•% Last Rate Increase Approved
</t>
  </si>
  <si>
    <t>These Instructions will provide a  step by step guide in completing the Resource tool  to assist providers with calculating the financial impacts that will support their request for a rate increase due to minimum wage. All agencies applying for FSS will be required to complete this resource tool. This  information will assist the Region in system planning.  If you previously completed and submitted this resource tool you do not need to complete it again as part of the FSS application.</t>
  </si>
  <si>
    <t>1. Enter age categories that your Agency has in Column B that could potientially bring in additional revenue if changed. Enter current rate according your Appendix A-1 in Column C</t>
  </si>
  <si>
    <r>
      <t>4. Enter the estimated number of</t>
    </r>
    <r>
      <rPr>
        <sz val="11"/>
        <rFont val="Calibri"/>
        <family val="2"/>
        <scheme val="minor"/>
      </rPr>
      <t xml:space="preserve"> hours each staff will work in 2018</t>
    </r>
  </si>
  <si>
    <t>Purpose</t>
  </si>
  <si>
    <t>How to Submit</t>
  </si>
  <si>
    <t>Projected Enrolment</t>
  </si>
  <si>
    <t>This section will auto populate from your FSS application.</t>
  </si>
  <si>
    <t>3. Enter billable days in column G if different from number provided</t>
  </si>
  <si>
    <t xml:space="preserve">Inflation </t>
  </si>
  <si>
    <t>FSS allocation*</t>
  </si>
  <si>
    <t xml:space="preserve"> New rate if FSS received**</t>
  </si>
  <si>
    <t>* J143 should equal J76 Total FSS funding</t>
  </si>
  <si>
    <t>**New rate after receipt of FSS (Rates will be capped at 9% - FSS)</t>
  </si>
  <si>
    <t>*** This is applicable if you have already raised your rates as of January 1st, 2018</t>
  </si>
  <si>
    <t>J143</t>
  </si>
  <si>
    <t>Column "M"</t>
  </si>
  <si>
    <t>Column "O"</t>
  </si>
  <si>
    <t xml:space="preserve">Important: </t>
  </si>
  <si>
    <t>Once you have populated the above information the following information will auto-populate:
• Projected increase in revenue due to the rate increase (this will also link to the Summary table)
•Amount of FSS (calculated in Table 1) that can be allocated to the corresponding rate.  You can override this column if you are not allocating by age category based on the  projected revenue.
•Projected increase in Revenue net of FSS
•Revised  increase in rates net of FSS ($)
•New rate if FSS is received
•Revised rate increase due to FSS (%)
•Rebate families should receive if fees were increased January 1, 2018   (Note: if you have not yet increased your rates this will be the rate increase avoidance per child due to to FSS).</t>
  </si>
  <si>
    <t>Monthly Rebate to each parent***</t>
  </si>
  <si>
    <r>
      <rPr>
        <b/>
        <sz val="11"/>
        <color theme="1"/>
        <rFont val="Calibri"/>
        <family val="2"/>
        <scheme val="minor"/>
      </rPr>
      <t>Table 3: Summary</t>
    </r>
    <r>
      <rPr>
        <sz val="11"/>
        <color theme="1"/>
        <rFont val="Calibri"/>
        <family val="2"/>
        <scheme val="minor"/>
      </rPr>
      <t xml:space="preserve">
Calculation of Fee Avoidance</t>
    </r>
  </si>
  <si>
    <t>1. Input your Agency's legal name, and the name, phone number and email of the contact person at your agency, date of application.
2. Input date of application. 3. If you are a multi-site provider input the number of sites impacted by the increase in minimum wage.</t>
  </si>
  <si>
    <t xml:space="preserve">  Multi-Site Providers Only - Total  Sites* Affected by Table 1:</t>
  </si>
  <si>
    <t>Effective date of planned rate increase:</t>
  </si>
  <si>
    <t>EI @ 2.32%</t>
  </si>
  <si>
    <r>
      <rPr>
        <b/>
        <sz val="10"/>
        <color rgb="FFFF0000"/>
        <rFont val="Arial"/>
        <family val="2"/>
      </rPr>
      <t>E.g.</t>
    </r>
    <r>
      <rPr>
        <sz val="10"/>
        <color rgb="FFFF0000"/>
        <rFont val="Arial"/>
        <family val="2"/>
      </rPr>
      <t xml:space="preserve"> Lease</t>
    </r>
  </si>
  <si>
    <t>Beginning in 2018, the Ministry of Education is providing new Fee Stabilization Support (FSS) funding to help offset the increases in child care fees associated with bringing staff up to the new minimum wage rate of $14 per hour effective January 1, 2018.</t>
  </si>
  <si>
    <t xml:space="preserve">Who is eligible to apply? </t>
  </si>
  <si>
    <t>All licensed child care centres and home child care agencies that opened before July 1, 2018 are eligible to apply for FSS funding.</t>
  </si>
  <si>
    <t>zzg-EarlyYearsSystemDivision@peelregion.ca</t>
  </si>
  <si>
    <r>
      <t>•Part 1 of this application - Fee Stabilization Support Application
•Part 2 of this application - Resource Tool - only applies to licensed child care providers with a Fee Subsidy and Funding Agreement that have not previously completed and submitted to the Region of Peel.
• Fee Schedule (market rate) as of December 31, 2017
• Fee Schedule (market rate) as of January 1, 2018 (</t>
    </r>
    <r>
      <rPr>
        <i/>
        <sz val="11"/>
        <color theme="1"/>
        <rFont val="Calibri"/>
        <family val="2"/>
        <scheme val="minor"/>
      </rPr>
      <t>only for Providers that increased market rates as of January 1, 2018</t>
    </r>
    <r>
      <rPr>
        <sz val="11"/>
        <color theme="1"/>
        <rFont val="Calibri"/>
        <family val="2"/>
        <scheme val="minor"/>
      </rPr>
      <t xml:space="preserve">)
• Additional reporting as required by the Region
</t>
    </r>
  </si>
  <si>
    <t>Reconciliation and Reporting Requirements</t>
  </si>
  <si>
    <t xml:space="preserve">The Region will monitor the use of Fee Stabilization Support funding through a review of the reconciliation and reporting package as well as other requirements as provided by the Region.
The reconciliation and reporting package and all required documentation will be forthcoming.
</t>
  </si>
  <si>
    <t>Ensure a signing authority for your agency has completed the certification at the bottom of the FSS Application.</t>
  </si>
  <si>
    <t>2. Enter base wages* as of December 31st, 2017 in Column C</t>
  </si>
  <si>
    <r>
      <t xml:space="preserve">*Base Wage = Hourly wage </t>
    </r>
    <r>
      <rPr>
        <b/>
        <sz val="11"/>
        <color theme="1"/>
        <rFont val="Calibri"/>
        <family val="2"/>
        <scheme val="minor"/>
      </rPr>
      <t>excluding</t>
    </r>
    <r>
      <rPr>
        <sz val="11"/>
        <color theme="1"/>
        <rFont val="Calibri"/>
        <family val="2"/>
        <scheme val="minor"/>
      </rPr>
      <t xml:space="preserve"> Historical Allocation and Pay Equity (if applicable) </t>
    </r>
    <r>
      <rPr>
        <u/>
        <sz val="11"/>
        <color theme="1"/>
        <rFont val="Calibri"/>
        <family val="2"/>
        <scheme val="minor"/>
      </rPr>
      <t>and</t>
    </r>
    <r>
      <rPr>
        <sz val="11"/>
        <color theme="1"/>
        <rFont val="Calibri"/>
        <family val="2"/>
        <scheme val="minor"/>
      </rPr>
      <t xml:space="preserve"> Wage Enhancement</t>
    </r>
  </si>
  <si>
    <t>Base Wage per hr as of Dec 31, 2017</t>
  </si>
  <si>
    <r>
      <rPr>
        <b/>
        <sz val="11"/>
        <color theme="1"/>
        <rFont val="Calibri"/>
        <family val="2"/>
        <scheme val="minor"/>
      </rPr>
      <t xml:space="preserve">Table 2: Rate Increase Projection / Fee Avoidance Calculation
</t>
    </r>
    <r>
      <rPr>
        <sz val="11"/>
        <color theme="1"/>
        <rFont val="Calibri"/>
        <family val="2"/>
        <scheme val="minor"/>
      </rPr>
      <t xml:space="preserve">
1. Enter age categories that your Agency has that could potentially bring in additional revenue if changed in Column B.
2.  Enter the current rate for each age category in Column C according to your Schedule</t>
    </r>
    <r>
      <rPr>
        <sz val="11"/>
        <rFont val="Calibri"/>
        <family val="2"/>
        <scheme val="minor"/>
      </rPr>
      <t xml:space="preserve"> A-1
Important: The rates you input in Column C </t>
    </r>
    <r>
      <rPr>
        <b/>
        <sz val="11"/>
        <rFont val="Calibri"/>
        <family val="2"/>
        <scheme val="minor"/>
      </rPr>
      <t>must</t>
    </r>
    <r>
      <rPr>
        <sz val="11"/>
        <rFont val="Calibri"/>
        <family val="2"/>
        <scheme val="minor"/>
      </rPr>
      <t xml:space="preserve"> be daily rates.
If your current rates are monthly, divide the monthly rate by 21.75 to determine the daily rate you will enter on the spreadsheet. </t>
    </r>
    <r>
      <rPr>
        <sz val="11"/>
        <color theme="1"/>
        <rFont val="Calibri"/>
        <family val="2"/>
        <scheme val="minor"/>
      </rPr>
      <t xml:space="preserve">
3. Enter the rates (actual or planned) your agency  is charging to families to compensate for the increase in minimum wage received in Column D.
4. Enter the number of billable days for each age category in column G.  Example: If you operate 12 months per year the billable days is 261.
5. Enter number of children enrolled in each age catery in column H.</t>
    </r>
  </si>
  <si>
    <r>
      <rPr>
        <b/>
        <sz val="11"/>
        <color theme="1"/>
        <rFont val="Calibri"/>
        <family val="2"/>
        <scheme val="minor"/>
      </rPr>
      <t xml:space="preserve">Table 1: Staff receiving less than $14 as of December 31, 2017
</t>
    </r>
    <r>
      <rPr>
        <sz val="11"/>
        <color theme="1"/>
        <rFont val="Calibri"/>
        <family val="2"/>
        <scheme val="minor"/>
      </rPr>
      <t xml:space="preserve">Information you provide in Table 1 will be used to determine the amount of Fee Stabilization Support your
agency may receive
See example provided
1. List ALL staff (part time and full time) working for you as of December 31, 2017 and </t>
    </r>
    <r>
      <rPr>
        <sz val="11"/>
        <rFont val="Calibri"/>
        <family val="2"/>
        <scheme val="minor"/>
      </rPr>
      <t xml:space="preserve">earning less than $14/hour in Column B.  For each staff include their initials and their position.
2. For each staff listed in Column B input a "1" in Column A - number of staff (this will tally total number of staff).
</t>
    </r>
    <r>
      <rPr>
        <sz val="11"/>
        <color theme="1"/>
        <rFont val="Calibri"/>
        <family val="2"/>
        <scheme val="minor"/>
      </rPr>
      <t xml:space="preserve">
3. Enter the base wage* for each staff as of December 31st, 2017 In Column C.
    *Base Wage = Hourly wage </t>
    </r>
    <r>
      <rPr>
        <b/>
        <sz val="11"/>
        <color theme="1"/>
        <rFont val="Calibri"/>
        <family val="2"/>
        <scheme val="minor"/>
      </rPr>
      <t>excluding</t>
    </r>
    <r>
      <rPr>
        <sz val="11"/>
        <color theme="1"/>
        <rFont val="Calibri"/>
        <family val="2"/>
        <scheme val="minor"/>
      </rPr>
      <t xml:space="preserve"> Historical Allocation and Pay Equity (if applicable) </t>
    </r>
    <r>
      <rPr>
        <u/>
        <sz val="11"/>
        <color theme="1"/>
        <rFont val="Calibri"/>
        <family val="2"/>
        <scheme val="minor"/>
      </rPr>
      <t>and</t>
    </r>
    <r>
      <rPr>
        <sz val="11"/>
        <color theme="1"/>
        <rFont val="Calibri"/>
        <family val="2"/>
        <scheme val="minor"/>
      </rPr>
      <t xml:space="preserve"> Wage Enhancement
4. Enter new base wage effective January 1, 2018 in Column D.
Note: Column E  &amp; F will auto-populate.
4. Enter the estimated number of hours each staff person will work in 2018 in Column G.
Note: The averages are calculated for reference and may be used to address compression in Part 2 (which is not used to calculate eligibility for FSS).
Columns H - L will autopopulate.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</si>
</sst>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Red]\-&quot;$&quot;#,##0.00"/>
    <numFmt numFmtId="44" formatCode="_-&quot;$&quot;* #,##0.00_-;\-&quot;$&quot;* #,##0.00_-;_-&quot;$&quot;* &quot;-&quot;??_-;_-@_-"/>
    <numFmt numFmtId="43" formatCode="_-* #,##0.00_-;\-* #,##0.00_-;_-* &quot;-&quot;??_-;_-@_-"/>
    <numFmt numFmtId="164" formatCode="&quot;$&quot;#,##0.00"/>
    <numFmt numFmtId="165" formatCode="[$$-1009]#,##0.00;\-[$$-1009]#,##0.00"/>
    <numFmt numFmtId="166" formatCode="_-* #,##0_-;\-* #,##0_-;_-* &quot;-&quot;??_-;_-@_-"/>
  </numFmts>
  <fonts count="30" x14ac:knownFonts="1">
    <font>
      <sz val="11"/>
      <color theme="1"/>
      <name val="Calibri"/>
      <family val="2"/>
      <scheme val="minor"/>
    </font>
    <font>
      <sz val="11"/>
      <color theme="1"/>
      <name val="Calibri"/>
      <family val="2"/>
      <scheme val="minor"/>
    </font>
    <font>
      <b/>
      <u/>
      <sz val="14"/>
      <color theme="1"/>
      <name val="Arial"/>
      <family val="2"/>
    </font>
    <font>
      <sz val="10"/>
      <color theme="1"/>
      <name val="Arial"/>
      <family val="2"/>
    </font>
    <font>
      <b/>
      <sz val="10"/>
      <color theme="0"/>
      <name val="Arial"/>
      <family val="2"/>
    </font>
    <font>
      <b/>
      <sz val="10"/>
      <color theme="1"/>
      <name val="Arial"/>
      <family val="2"/>
    </font>
    <font>
      <b/>
      <sz val="10"/>
      <color rgb="FFFF0000"/>
      <name val="Arial"/>
      <family val="2"/>
    </font>
    <font>
      <b/>
      <sz val="10"/>
      <name val="Arial"/>
      <family val="2"/>
    </font>
    <font>
      <sz val="11"/>
      <color theme="1"/>
      <name val="Arial"/>
      <family val="2"/>
    </font>
    <font>
      <sz val="10"/>
      <name val="Arial"/>
      <family val="2"/>
    </font>
    <font>
      <sz val="10"/>
      <color rgb="FFFF0000"/>
      <name val="Arial"/>
      <family val="2"/>
    </font>
    <font>
      <sz val="11"/>
      <color rgb="FFFF0000"/>
      <name val="Calibri"/>
      <family val="2"/>
      <scheme val="minor"/>
    </font>
    <font>
      <b/>
      <sz val="11"/>
      <color theme="1"/>
      <name val="Calibri"/>
      <family val="2"/>
      <scheme val="minor"/>
    </font>
    <font>
      <u/>
      <sz val="11"/>
      <color theme="10"/>
      <name val="Calibri"/>
      <family val="2"/>
      <scheme val="minor"/>
    </font>
    <font>
      <b/>
      <u/>
      <sz val="12"/>
      <color theme="1"/>
      <name val="Arial"/>
      <family val="2"/>
    </font>
    <font>
      <sz val="12"/>
      <color theme="1"/>
      <name val="Arial"/>
      <family val="2"/>
    </font>
    <font>
      <sz val="11"/>
      <name val="Arial"/>
      <family val="2"/>
    </font>
    <font>
      <b/>
      <sz val="11"/>
      <name val="Arial"/>
      <family val="2"/>
    </font>
    <font>
      <b/>
      <sz val="11"/>
      <color theme="1"/>
      <name val="Arial"/>
      <family val="2"/>
    </font>
    <font>
      <b/>
      <sz val="14"/>
      <color theme="1"/>
      <name val="Calibri"/>
      <family val="2"/>
      <scheme val="minor"/>
    </font>
    <font>
      <sz val="11"/>
      <name val="Calibri"/>
      <family val="2"/>
      <scheme val="minor"/>
    </font>
    <font>
      <i/>
      <sz val="11"/>
      <color theme="1"/>
      <name val="Calibri"/>
      <family val="2"/>
      <scheme val="minor"/>
    </font>
    <font>
      <b/>
      <u/>
      <sz val="10"/>
      <color theme="1"/>
      <name val="Arial"/>
      <family val="2"/>
    </font>
    <font>
      <b/>
      <u/>
      <sz val="11"/>
      <color theme="1"/>
      <name val="Arial"/>
      <family val="2"/>
    </font>
    <font>
      <sz val="9"/>
      <color indexed="81"/>
      <name val="Tahoma"/>
      <family val="2"/>
    </font>
    <font>
      <b/>
      <sz val="9"/>
      <color indexed="81"/>
      <name val="Tahoma"/>
      <family val="2"/>
    </font>
    <font>
      <b/>
      <u val="singleAccounting"/>
      <sz val="10"/>
      <color theme="1"/>
      <name val="Arial"/>
      <family val="2"/>
    </font>
    <font>
      <u/>
      <sz val="11"/>
      <color theme="1"/>
      <name val="Calibri"/>
      <family val="2"/>
      <scheme val="minor"/>
    </font>
    <font>
      <sz val="14"/>
      <color theme="1"/>
      <name val="Calibri"/>
      <family val="2"/>
      <scheme val="minor"/>
    </font>
    <font>
      <b/>
      <sz val="11"/>
      <name val="Calibri"/>
      <family val="2"/>
      <scheme val="minor"/>
    </font>
  </fonts>
  <fills count="12">
    <fill>
      <patternFill patternType="none"/>
    </fill>
    <fill>
      <patternFill patternType="gray125"/>
    </fill>
    <fill>
      <patternFill patternType="solid">
        <fgColor theme="4"/>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1" tint="0.499984740745262"/>
        <bgColor indexed="64"/>
      </patternFill>
    </fill>
  </fills>
  <borders count="54">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0" fontId="9" fillId="0" borderId="0"/>
  </cellStyleXfs>
  <cellXfs count="471">
    <xf numFmtId="0" fontId="0" fillId="0" borderId="0" xfId="0"/>
    <xf numFmtId="0" fontId="3" fillId="3" borderId="2" xfId="0" applyFont="1" applyFill="1" applyBorder="1" applyProtection="1">
      <protection locked="0"/>
    </xf>
    <xf numFmtId="44" fontId="9" fillId="3" borderId="2" xfId="2" applyFont="1" applyFill="1" applyBorder="1" applyProtection="1">
      <protection locked="0"/>
    </xf>
    <xf numFmtId="0" fontId="9" fillId="3" borderId="2" xfId="0" applyFont="1" applyFill="1" applyBorder="1" applyProtection="1">
      <protection locked="0"/>
    </xf>
    <xf numFmtId="0" fontId="15" fillId="3" borderId="11" xfId="0" applyFont="1" applyFill="1" applyBorder="1" applyAlignment="1" applyProtection="1">
      <protection locked="0"/>
    </xf>
    <xf numFmtId="0" fontId="19" fillId="0" borderId="16" xfId="0" applyFont="1" applyBorder="1" applyAlignment="1" applyProtection="1">
      <alignment horizontal="center" vertical="center" wrapText="1"/>
    </xf>
    <xf numFmtId="0" fontId="0" fillId="0" borderId="26" xfId="0" applyFont="1" applyBorder="1" applyAlignment="1" applyProtection="1">
      <alignment horizontal="left" vertical="center" wrapText="1"/>
    </xf>
    <xf numFmtId="0" fontId="0" fillId="0" borderId="0" xfId="0" applyFont="1" applyAlignment="1" applyProtection="1">
      <alignment vertical="top" wrapText="1"/>
    </xf>
    <xf numFmtId="0" fontId="0" fillId="0" borderId="0" xfId="0" applyProtection="1"/>
    <xf numFmtId="0" fontId="12" fillId="0" borderId="1" xfId="0" applyFont="1" applyBorder="1" applyAlignment="1" applyProtection="1">
      <alignment horizontal="left"/>
    </xf>
    <xf numFmtId="0" fontId="0" fillId="0" borderId="0" xfId="0" applyBorder="1" applyProtection="1"/>
    <xf numFmtId="0" fontId="0" fillId="0" borderId="31" xfId="0" applyBorder="1" applyProtection="1"/>
    <xf numFmtId="0" fontId="0" fillId="0" borderId="0" xfId="0" applyFont="1" applyAlignment="1" applyProtection="1">
      <alignment horizontal="left" vertical="top" wrapText="1"/>
    </xf>
    <xf numFmtId="0" fontId="12" fillId="0" borderId="0" xfId="0" applyFont="1" applyAlignment="1" applyProtection="1">
      <alignment vertical="top" wrapText="1"/>
    </xf>
    <xf numFmtId="0" fontId="12" fillId="0" borderId="0" xfId="0" applyFont="1" applyAlignment="1" applyProtection="1">
      <alignment horizontal="left" vertical="top"/>
    </xf>
    <xf numFmtId="0" fontId="12" fillId="0" borderId="28" xfId="0" applyFont="1" applyBorder="1" applyProtection="1"/>
    <xf numFmtId="0" fontId="0" fillId="0" borderId="28" xfId="0" applyBorder="1" applyProtection="1"/>
    <xf numFmtId="0" fontId="0" fillId="0" borderId="29" xfId="0" applyBorder="1" applyProtection="1"/>
    <xf numFmtId="0" fontId="0" fillId="0" borderId="31" xfId="0" applyBorder="1" applyAlignment="1" applyProtection="1">
      <alignment wrapText="1"/>
    </xf>
    <xf numFmtId="0" fontId="0" fillId="0" borderId="28" xfId="0" applyBorder="1" applyAlignment="1" applyProtection="1">
      <alignment horizontal="left" wrapText="1"/>
    </xf>
    <xf numFmtId="0" fontId="0" fillId="0" borderId="29" xfId="0" applyBorder="1" applyAlignment="1" applyProtection="1">
      <alignment horizontal="left" wrapText="1"/>
    </xf>
    <xf numFmtId="10" fontId="20" fillId="0" borderId="0" xfId="5" applyNumberFormat="1" applyFont="1" applyBorder="1" applyAlignment="1" applyProtection="1">
      <alignment vertical="center" wrapText="1"/>
    </xf>
    <xf numFmtId="10" fontId="20" fillId="0" borderId="34" xfId="5" applyNumberFormat="1" applyFont="1" applyBorder="1" applyAlignment="1" applyProtection="1">
      <alignment vertical="center" wrapText="1"/>
    </xf>
    <xf numFmtId="10" fontId="20" fillId="0" borderId="35" xfId="5" applyNumberFormat="1" applyFont="1" applyBorder="1" applyAlignment="1" applyProtection="1">
      <alignment horizontal="left" vertical="center" wrapText="1"/>
    </xf>
    <xf numFmtId="0" fontId="0" fillId="0" borderId="29" xfId="0" applyFont="1" applyBorder="1" applyAlignment="1" applyProtection="1">
      <alignment horizontal="left" vertical="center" wrapText="1"/>
    </xf>
    <xf numFmtId="10" fontId="3" fillId="0" borderId="0" xfId="3" applyNumberFormat="1" applyFont="1" applyProtection="1"/>
    <xf numFmtId="44" fontId="3" fillId="3" borderId="2" xfId="2" applyFont="1" applyFill="1" applyBorder="1" applyProtection="1">
      <protection locked="0"/>
    </xf>
    <xf numFmtId="0" fontId="3" fillId="3" borderId="2" xfId="0" applyFont="1" applyFill="1" applyBorder="1" applyAlignment="1" applyProtection="1">
      <alignment horizontal="center"/>
      <protection locked="0"/>
    </xf>
    <xf numFmtId="10" fontId="20" fillId="0" borderId="0" xfId="5" applyNumberFormat="1" applyFont="1" applyBorder="1" applyAlignment="1" applyProtection="1">
      <alignment horizontal="left" vertical="center" wrapText="1"/>
    </xf>
    <xf numFmtId="10" fontId="20" fillId="0" borderId="31" xfId="5" applyNumberFormat="1" applyFont="1" applyBorder="1" applyAlignment="1" applyProtection="1">
      <alignment horizontal="left" vertical="center" wrapText="1"/>
    </xf>
    <xf numFmtId="0" fontId="19" fillId="0" borderId="0" xfId="0" applyFont="1" applyAlignment="1" applyProtection="1">
      <alignment horizontal="center" vertical="top" wrapText="1"/>
    </xf>
    <xf numFmtId="0" fontId="12" fillId="0" borderId="0" xfId="0" applyFont="1" applyAlignment="1" applyProtection="1">
      <alignment horizontal="left"/>
    </xf>
    <xf numFmtId="0" fontId="12" fillId="0" borderId="0" xfId="0" applyFont="1" applyAlignment="1" applyProtection="1">
      <alignment horizontal="left" vertical="top" wrapText="1"/>
    </xf>
    <xf numFmtId="0" fontId="12" fillId="0" borderId="27" xfId="0" applyFont="1" applyBorder="1" applyProtection="1"/>
    <xf numFmtId="0" fontId="12" fillId="0" borderId="1" xfId="0" applyFont="1" applyBorder="1" applyProtection="1"/>
    <xf numFmtId="0" fontId="0" fillId="0" borderId="0" xfId="0" applyFont="1" applyAlignment="1" applyProtection="1">
      <alignment horizontal="left" wrapText="1"/>
    </xf>
    <xf numFmtId="10" fontId="20" fillId="0" borderId="1" xfId="5" applyNumberFormat="1" applyFont="1" applyBorder="1" applyAlignment="1" applyProtection="1">
      <alignment vertical="center" wrapText="1"/>
    </xf>
    <xf numFmtId="0" fontId="12" fillId="0" borderId="28" xfId="0" applyFont="1" applyBorder="1" applyAlignment="1" applyProtection="1">
      <alignment horizontal="left"/>
    </xf>
    <xf numFmtId="0" fontId="0" fillId="0" borderId="28" xfId="0" applyFont="1" applyBorder="1" applyAlignment="1" applyProtection="1">
      <alignment horizontal="left"/>
    </xf>
    <xf numFmtId="0" fontId="0" fillId="0" borderId="29" xfId="0" applyFont="1" applyBorder="1" applyAlignment="1" applyProtection="1">
      <alignment horizontal="left"/>
    </xf>
    <xf numFmtId="0" fontId="0" fillId="0" borderId="0" xfId="0" applyFont="1" applyBorder="1" applyAlignment="1" applyProtection="1">
      <alignment horizontal="left"/>
    </xf>
    <xf numFmtId="0" fontId="0" fillId="0" borderId="31" xfId="0" applyFont="1" applyBorder="1" applyAlignment="1" applyProtection="1">
      <alignment horizontal="left"/>
    </xf>
    <xf numFmtId="0" fontId="0" fillId="0" borderId="0" xfId="0" applyFont="1" applyAlignment="1" applyProtection="1">
      <alignment horizontal="left" vertical="center" wrapText="1"/>
    </xf>
    <xf numFmtId="0" fontId="3" fillId="3" borderId="40" xfId="0" applyFont="1" applyFill="1" applyBorder="1" applyProtection="1">
      <protection locked="0"/>
    </xf>
    <xf numFmtId="44" fontId="3" fillId="3" borderId="2" xfId="2" applyFont="1" applyFill="1" applyBorder="1" applyAlignment="1" applyProtection="1">
      <protection locked="0"/>
    </xf>
    <xf numFmtId="9" fontId="3" fillId="3" borderId="2" xfId="2" applyNumberFormat="1" applyFont="1" applyFill="1" applyBorder="1" applyAlignment="1" applyProtection="1">
      <alignment horizontal="center"/>
      <protection locked="0"/>
    </xf>
    <xf numFmtId="43" fontId="3" fillId="3" borderId="2" xfId="1" applyFont="1" applyFill="1" applyBorder="1" applyAlignment="1" applyProtection="1">
      <protection locked="0"/>
    </xf>
    <xf numFmtId="43" fontId="3" fillId="3" borderId="2" xfId="1" applyFont="1" applyFill="1" applyBorder="1" applyAlignment="1" applyProtection="1">
      <alignment vertical="top" wrapText="1"/>
      <protection locked="0"/>
    </xf>
    <xf numFmtId="44" fontId="3" fillId="3" borderId="2" xfId="2" applyFont="1" applyFill="1" applyBorder="1" applyAlignment="1" applyProtection="1">
      <alignment horizontal="center"/>
      <protection locked="0"/>
    </xf>
    <xf numFmtId="44" fontId="3" fillId="3" borderId="2" xfId="2" applyFont="1" applyFill="1" applyBorder="1" applyAlignment="1" applyProtection="1">
      <alignment vertical="top" wrapText="1"/>
      <protection locked="0"/>
    </xf>
    <xf numFmtId="44" fontId="3" fillId="5" borderId="2" xfId="2" applyFont="1" applyFill="1" applyBorder="1" applyProtection="1"/>
    <xf numFmtId="0" fontId="3" fillId="5" borderId="2" xfId="0" applyFont="1" applyFill="1" applyBorder="1" applyAlignment="1" applyProtection="1">
      <alignment horizontal="center"/>
    </xf>
    <xf numFmtId="44" fontId="9" fillId="3" borderId="49" xfId="2" applyFont="1" applyFill="1" applyBorder="1" applyAlignment="1" applyProtection="1">
      <alignment horizontal="center" vertical="center"/>
      <protection locked="0"/>
    </xf>
    <xf numFmtId="9" fontId="3" fillId="4" borderId="2" xfId="3" applyFont="1" applyFill="1" applyBorder="1" applyAlignment="1" applyProtection="1">
      <alignment horizontal="center"/>
    </xf>
    <xf numFmtId="0" fontId="9" fillId="3" borderId="2" xfId="0" applyFont="1" applyFill="1" applyBorder="1" applyAlignment="1" applyProtection="1">
      <alignment horizontal="center"/>
      <protection locked="0"/>
    </xf>
    <xf numFmtId="0" fontId="3" fillId="4" borderId="1" xfId="0" applyFont="1" applyFill="1" applyBorder="1" applyAlignment="1" applyProtection="1">
      <alignment horizontal="left" wrapText="1"/>
      <protection locked="0"/>
    </xf>
    <xf numFmtId="0" fontId="3" fillId="4" borderId="0" xfId="0" applyFont="1" applyFill="1" applyBorder="1" applyAlignment="1" applyProtection="1">
      <alignment horizontal="left" wrapText="1"/>
      <protection locked="0"/>
    </xf>
    <xf numFmtId="0" fontId="3" fillId="4" borderId="31" xfId="0" applyFont="1" applyFill="1" applyBorder="1" applyAlignment="1" applyProtection="1">
      <alignment horizontal="left" wrapText="1"/>
      <protection locked="0"/>
    </xf>
    <xf numFmtId="9" fontId="3" fillId="4" borderId="2" xfId="3" applyFont="1" applyFill="1" applyBorder="1" applyAlignment="1" applyProtection="1">
      <alignment horizontal="left"/>
    </xf>
    <xf numFmtId="0" fontId="2" fillId="0" borderId="0" xfId="0" applyFont="1" applyAlignment="1" applyProtection="1">
      <alignment vertical="center"/>
    </xf>
    <xf numFmtId="0" fontId="3" fillId="0" borderId="0" xfId="0" applyFont="1" applyProtection="1"/>
    <xf numFmtId="0" fontId="8" fillId="0" borderId="0" xfId="0" applyFont="1" applyAlignment="1" applyProtection="1">
      <alignment vertical="center" wrapText="1"/>
    </xf>
    <xf numFmtId="0" fontId="3" fillId="0" borderId="0" xfId="0" applyFont="1" applyAlignment="1" applyProtection="1">
      <alignment horizontal="center"/>
    </xf>
    <xf numFmtId="0" fontId="23" fillId="0" borderId="0" xfId="0" applyFont="1" applyAlignment="1" applyProtection="1">
      <alignment horizontal="center"/>
    </xf>
    <xf numFmtId="0" fontId="22" fillId="0" borderId="0" xfId="0" applyFont="1" applyAlignment="1" applyProtection="1">
      <alignment horizontal="left"/>
    </xf>
    <xf numFmtId="0" fontId="2" fillId="0" borderId="0" xfId="0" applyFont="1" applyAlignment="1" applyProtection="1">
      <alignment horizontal="center"/>
    </xf>
    <xf numFmtId="0" fontId="16" fillId="0" borderId="0" xfId="0" applyFont="1" applyAlignment="1" applyProtection="1"/>
    <xf numFmtId="0" fontId="2" fillId="0" borderId="0" xfId="0" applyFont="1" applyAlignment="1" applyProtection="1"/>
    <xf numFmtId="0" fontId="17" fillId="0" borderId="12" xfId="0" applyFont="1" applyBorder="1" applyAlignment="1" applyProtection="1">
      <alignment horizontal="center"/>
    </xf>
    <xf numFmtId="0" fontId="3" fillId="0" borderId="0" xfId="0" applyFont="1" applyBorder="1" applyAlignment="1" applyProtection="1"/>
    <xf numFmtId="0" fontId="14" fillId="0" borderId="0" xfId="0" applyFont="1" applyAlignment="1" applyProtection="1"/>
    <xf numFmtId="0" fontId="23" fillId="0" borderId="0" xfId="0" applyFont="1" applyAlignment="1" applyProtection="1"/>
    <xf numFmtId="0" fontId="14" fillId="0" borderId="0" xfId="0" applyFont="1" applyFill="1" applyAlignment="1" applyProtection="1"/>
    <xf numFmtId="15" fontId="15" fillId="0" borderId="0" xfId="0" applyNumberFormat="1" applyFont="1" applyFill="1" applyBorder="1" applyAlignment="1" applyProtection="1"/>
    <xf numFmtId="0" fontId="3" fillId="0" borderId="0" xfId="0" applyFont="1" applyFill="1" applyProtection="1"/>
    <xf numFmtId="0" fontId="18" fillId="0" borderId="0" xfId="0" applyFont="1" applyFill="1" applyBorder="1" applyAlignment="1" applyProtection="1">
      <alignment horizontal="right" wrapText="1"/>
    </xf>
    <xf numFmtId="0" fontId="14" fillId="0" borderId="0" xfId="0" applyFont="1" applyFill="1" applyBorder="1" applyAlignment="1" applyProtection="1">
      <alignment horizontal="center"/>
    </xf>
    <xf numFmtId="0" fontId="14" fillId="0" borderId="0" xfId="0" applyFont="1" applyFill="1" applyBorder="1" applyAlignment="1" applyProtection="1"/>
    <xf numFmtId="0" fontId="5" fillId="2" borderId="20"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5" fillId="2" borderId="22" xfId="0" applyFont="1" applyFill="1" applyBorder="1" applyAlignment="1" applyProtection="1">
      <alignment horizontal="center" vertical="center" wrapText="1"/>
    </xf>
    <xf numFmtId="0" fontId="6" fillId="0" borderId="19" xfId="0" applyFont="1" applyFill="1" applyBorder="1" applyAlignment="1" applyProtection="1">
      <alignment horizontal="left"/>
    </xf>
    <xf numFmtId="44" fontId="6" fillId="0" borderId="19" xfId="2" applyFont="1" applyFill="1" applyBorder="1" applyAlignment="1" applyProtection="1">
      <alignment horizontal="right"/>
    </xf>
    <xf numFmtId="44" fontId="6" fillId="0" borderId="19" xfId="2" applyFont="1" applyFill="1" applyBorder="1" applyAlignment="1" applyProtection="1">
      <alignment horizontal="center"/>
    </xf>
    <xf numFmtId="44" fontId="6" fillId="0" borderId="19" xfId="0" applyNumberFormat="1" applyFont="1" applyFill="1" applyBorder="1" applyAlignment="1" applyProtection="1">
      <alignment horizontal="center"/>
    </xf>
    <xf numFmtId="9" fontId="6" fillId="0" borderId="19" xfId="3" applyFont="1" applyFill="1" applyBorder="1" applyAlignment="1" applyProtection="1">
      <alignment horizontal="center"/>
    </xf>
    <xf numFmtId="43" fontId="6" fillId="0" borderId="19" xfId="1" applyFont="1" applyFill="1" applyBorder="1" applyAlignment="1" applyProtection="1">
      <alignment horizontal="center"/>
    </xf>
    <xf numFmtId="0" fontId="3" fillId="3" borderId="2" xfId="0" applyFont="1" applyFill="1" applyBorder="1" applyProtection="1"/>
    <xf numFmtId="44" fontId="3" fillId="4" borderId="2" xfId="2" applyFont="1" applyFill="1" applyBorder="1" applyProtection="1"/>
    <xf numFmtId="9" fontId="7" fillId="4" borderId="2" xfId="3" applyNumberFormat="1" applyFont="1" applyFill="1" applyBorder="1" applyAlignment="1" applyProtection="1">
      <alignment horizontal="center"/>
    </xf>
    <xf numFmtId="44" fontId="7" fillId="4" borderId="2" xfId="0" applyNumberFormat="1" applyFont="1" applyFill="1" applyBorder="1" applyAlignment="1" applyProtection="1">
      <alignment horizontal="center"/>
    </xf>
    <xf numFmtId="0" fontId="5" fillId="4" borderId="3" xfId="0" applyFont="1" applyFill="1" applyBorder="1" applyAlignment="1" applyProtection="1">
      <alignment horizontal="center"/>
    </xf>
    <xf numFmtId="0" fontId="5" fillId="4" borderId="3" xfId="0" applyFont="1" applyFill="1" applyBorder="1" applyProtection="1"/>
    <xf numFmtId="44" fontId="5" fillId="4" borderId="4" xfId="0" applyNumberFormat="1" applyFont="1" applyFill="1" applyBorder="1" applyProtection="1"/>
    <xf numFmtId="44" fontId="5" fillId="4" borderId="5" xfId="0" applyNumberFormat="1" applyFont="1" applyFill="1" applyBorder="1" applyProtection="1"/>
    <xf numFmtId="0" fontId="3" fillId="4" borderId="2" xfId="0" applyFont="1" applyFill="1" applyBorder="1" applyAlignment="1" applyProtection="1">
      <alignment horizontal="center"/>
    </xf>
    <xf numFmtId="0" fontId="3" fillId="4" borderId="2" xfId="0" applyFont="1" applyFill="1" applyBorder="1" applyProtection="1"/>
    <xf numFmtId="44" fontId="5" fillId="4" borderId="2" xfId="0" applyNumberFormat="1" applyFont="1" applyFill="1" applyBorder="1" applyProtection="1"/>
    <xf numFmtId="44" fontId="3" fillId="4" borderId="2" xfId="0" applyNumberFormat="1" applyFont="1" applyFill="1" applyBorder="1" applyProtection="1"/>
    <xf numFmtId="9" fontId="5" fillId="4" borderId="2" xfId="3" applyNumberFormat="1" applyFont="1" applyFill="1" applyBorder="1" applyAlignment="1" applyProtection="1">
      <alignment horizontal="center"/>
    </xf>
    <xf numFmtId="1" fontId="3" fillId="4" borderId="2" xfId="0" applyNumberFormat="1" applyFont="1" applyFill="1" applyBorder="1" applyProtection="1"/>
    <xf numFmtId="0" fontId="3" fillId="0" borderId="0" xfId="0" applyFont="1" applyFill="1" applyBorder="1" applyAlignment="1" applyProtection="1">
      <alignment horizontal="center"/>
    </xf>
    <xf numFmtId="0" fontId="3" fillId="0" borderId="0" xfId="0" applyFont="1" applyFill="1" applyBorder="1" applyProtection="1"/>
    <xf numFmtId="44" fontId="3" fillId="0" borderId="0" xfId="0" applyNumberFormat="1" applyFont="1" applyFill="1" applyBorder="1" applyProtection="1"/>
    <xf numFmtId="9" fontId="3" fillId="0" borderId="0" xfId="3" applyFont="1" applyFill="1" applyBorder="1" applyAlignment="1" applyProtection="1">
      <alignment horizontal="center"/>
    </xf>
    <xf numFmtId="0" fontId="8" fillId="4" borderId="2" xfId="0" applyFont="1" applyFill="1" applyBorder="1" applyAlignment="1" applyProtection="1">
      <alignment horizontal="center"/>
    </xf>
    <xf numFmtId="0" fontId="8" fillId="4" borderId="2" xfId="0" applyFont="1" applyFill="1" applyBorder="1" applyProtection="1"/>
    <xf numFmtId="0" fontId="9" fillId="0" borderId="0" xfId="0" applyFont="1" applyProtection="1"/>
    <xf numFmtId="0" fontId="9" fillId="0" borderId="0" xfId="0" applyFont="1" applyFill="1" applyProtection="1"/>
    <xf numFmtId="0" fontId="3" fillId="0" borderId="0" xfId="0" applyFont="1" applyFill="1" applyAlignment="1" applyProtection="1">
      <alignment horizontal="center"/>
    </xf>
    <xf numFmtId="0" fontId="3" fillId="0" borderId="1" xfId="0" applyFont="1" applyBorder="1" applyProtection="1"/>
    <xf numFmtId="0" fontId="3" fillId="0" borderId="0" xfId="0" applyFont="1" applyBorder="1" applyProtection="1"/>
    <xf numFmtId="0" fontId="4" fillId="0" borderId="0" xfId="0" applyFont="1" applyFill="1" applyBorder="1" applyAlignment="1" applyProtection="1">
      <alignment horizontal="left"/>
    </xf>
    <xf numFmtId="0" fontId="4" fillId="0" borderId="31" xfId="0" applyFont="1" applyFill="1" applyBorder="1" applyAlignment="1" applyProtection="1">
      <alignment horizontal="left"/>
    </xf>
    <xf numFmtId="0" fontId="5" fillId="0" borderId="1" xfId="0" applyFont="1" applyBorder="1" applyAlignment="1" applyProtection="1">
      <alignment horizontal="right"/>
    </xf>
    <xf numFmtId="0" fontId="3" fillId="0" borderId="33" xfId="0" applyFont="1" applyFill="1" applyBorder="1" applyProtection="1"/>
    <xf numFmtId="0" fontId="3" fillId="0" borderId="34" xfId="0" applyFont="1" applyFill="1" applyBorder="1" applyProtection="1"/>
    <xf numFmtId="0" fontId="10" fillId="0" borderId="34" xfId="0" applyFont="1" applyBorder="1" applyProtection="1"/>
    <xf numFmtId="0" fontId="3" fillId="0" borderId="34" xfId="0" applyFont="1" applyBorder="1" applyProtection="1"/>
    <xf numFmtId="0" fontId="3" fillId="0" borderId="35" xfId="0" applyFont="1" applyBorder="1" applyProtection="1"/>
    <xf numFmtId="0" fontId="5" fillId="2" borderId="45"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7" fillId="2" borderId="46" xfId="0" applyFont="1" applyFill="1" applyBorder="1" applyAlignment="1" applyProtection="1">
      <alignment horizontal="center" vertical="center" wrapText="1"/>
    </xf>
    <xf numFmtId="0" fontId="7" fillId="2" borderId="51" xfId="0" applyFont="1" applyFill="1" applyBorder="1" applyAlignment="1" applyProtection="1">
      <alignment horizontal="center" vertical="center" wrapText="1"/>
    </xf>
    <xf numFmtId="44" fontId="9" fillId="4" borderId="2" xfId="2" applyFont="1" applyFill="1" applyBorder="1" applyProtection="1"/>
    <xf numFmtId="10" fontId="9" fillId="4" borderId="2" xfId="3" applyNumberFormat="1" applyFont="1" applyFill="1" applyBorder="1" applyAlignment="1" applyProtection="1">
      <alignment horizontal="center"/>
    </xf>
    <xf numFmtId="0" fontId="5" fillId="4" borderId="8" xfId="0" applyFont="1" applyFill="1" applyBorder="1" applyProtection="1"/>
    <xf numFmtId="0" fontId="9" fillId="3" borderId="2" xfId="0" applyFont="1" applyFill="1" applyBorder="1" applyProtection="1"/>
    <xf numFmtId="10" fontId="3" fillId="4" borderId="2" xfId="0" applyNumberFormat="1" applyFont="1" applyFill="1" applyBorder="1" applyProtection="1"/>
    <xf numFmtId="164" fontId="3" fillId="4" borderId="49" xfId="0" applyNumberFormat="1" applyFont="1" applyFill="1" applyBorder="1" applyProtection="1"/>
    <xf numFmtId="44" fontId="9" fillId="3" borderId="2" xfId="2" applyFont="1" applyFill="1" applyBorder="1" applyProtection="1"/>
    <xf numFmtId="164" fontId="5" fillId="4" borderId="2" xfId="0" applyNumberFormat="1" applyFont="1" applyFill="1" applyBorder="1" applyProtection="1"/>
    <xf numFmtId="165" fontId="5" fillId="4" borderId="49" xfId="0" applyNumberFormat="1" applyFont="1" applyFill="1" applyBorder="1" applyProtection="1"/>
    <xf numFmtId="0" fontId="3" fillId="4" borderId="41" xfId="0" applyFont="1" applyFill="1" applyBorder="1" applyProtection="1"/>
    <xf numFmtId="10" fontId="3" fillId="4" borderId="42" xfId="0" applyNumberFormat="1" applyFont="1" applyFill="1" applyBorder="1" applyProtection="1"/>
    <xf numFmtId="0" fontId="3" fillId="4" borderId="42" xfId="0" applyFont="1" applyFill="1" applyBorder="1" applyProtection="1"/>
    <xf numFmtId="164" fontId="5" fillId="4" borderId="42" xfId="0" applyNumberFormat="1" applyFont="1" applyFill="1" applyBorder="1" applyProtection="1"/>
    <xf numFmtId="165" fontId="3" fillId="4" borderId="47" xfId="0" applyNumberFormat="1" applyFont="1" applyFill="1" applyBorder="1" applyProtection="1"/>
    <xf numFmtId="0" fontId="4" fillId="2" borderId="2" xfId="0" applyFont="1" applyFill="1" applyBorder="1" applyAlignment="1" applyProtection="1"/>
    <xf numFmtId="0" fontId="3" fillId="0" borderId="2" xfId="0" applyFont="1" applyBorder="1" applyProtection="1"/>
    <xf numFmtId="44" fontId="3" fillId="0" borderId="2" xfId="0" applyNumberFormat="1" applyFont="1" applyFill="1" applyBorder="1" applyAlignment="1" applyProtection="1">
      <alignment vertical="top"/>
    </xf>
    <xf numFmtId="10" fontId="3" fillId="0" borderId="2" xfId="0" applyNumberFormat="1" applyFont="1" applyBorder="1" applyAlignment="1" applyProtection="1">
      <alignment vertical="top"/>
    </xf>
    <xf numFmtId="44" fontId="9" fillId="0" borderId="0" xfId="0" applyNumberFormat="1" applyFont="1" applyProtection="1"/>
    <xf numFmtId="0" fontId="9" fillId="0" borderId="2" xfId="0" applyFont="1" applyBorder="1" applyProtection="1"/>
    <xf numFmtId="44" fontId="3" fillId="0" borderId="0" xfId="0" applyNumberFormat="1" applyFont="1" applyProtection="1"/>
    <xf numFmtId="0" fontId="3" fillId="6" borderId="2" xfId="0" applyFont="1" applyFill="1" applyBorder="1" applyProtection="1"/>
    <xf numFmtId="44" fontId="3" fillId="6" borderId="2" xfId="0" applyNumberFormat="1" applyFont="1" applyFill="1" applyBorder="1" applyAlignment="1" applyProtection="1">
      <alignment vertical="top"/>
    </xf>
    <xf numFmtId="10" fontId="3" fillId="6" borderId="2" xfId="0" applyNumberFormat="1" applyFont="1" applyFill="1" applyBorder="1" applyAlignment="1" applyProtection="1">
      <alignment vertical="top"/>
    </xf>
    <xf numFmtId="0" fontId="5" fillId="0" borderId="0" xfId="0" applyFont="1" applyFill="1" applyBorder="1" applyAlignment="1" applyProtection="1"/>
    <xf numFmtId="0" fontId="5" fillId="8" borderId="2" xfId="0" applyFont="1" applyFill="1" applyBorder="1" applyAlignment="1" applyProtection="1">
      <alignment horizontal="right"/>
    </xf>
    <xf numFmtId="0" fontId="5" fillId="8" borderId="2" xfId="0" applyFont="1" applyFill="1" applyBorder="1" applyAlignment="1" applyProtection="1">
      <alignment horizontal="right" wrapText="1"/>
    </xf>
    <xf numFmtId="0" fontId="3" fillId="0" borderId="24" xfId="0" applyFont="1" applyBorder="1" applyAlignment="1" applyProtection="1">
      <alignment horizontal="left" vertical="top"/>
    </xf>
    <xf numFmtId="0" fontId="3" fillId="0" borderId="0" xfId="0" applyFont="1" applyAlignment="1" applyProtection="1">
      <alignment horizontal="left" vertical="top"/>
    </xf>
    <xf numFmtId="0" fontId="5" fillId="0" borderId="0" xfId="0" applyFont="1" applyFill="1" applyBorder="1" applyAlignment="1" applyProtection="1">
      <alignment horizontal="center"/>
    </xf>
    <xf numFmtId="0" fontId="14" fillId="0" borderId="0" xfId="0" applyFont="1" applyAlignment="1" applyProtection="1">
      <alignment horizontal="right"/>
    </xf>
    <xf numFmtId="0" fontId="3" fillId="0" borderId="0" xfId="0" applyFont="1" applyBorder="1" applyAlignment="1" applyProtection="1">
      <alignment vertical="center"/>
    </xf>
    <xf numFmtId="0" fontId="5" fillId="2" borderId="21" xfId="0" applyFont="1" applyFill="1" applyBorder="1" applyAlignment="1" applyProtection="1">
      <alignment horizontal="center" wrapText="1"/>
    </xf>
    <xf numFmtId="0" fontId="5" fillId="2" borderId="17" xfId="0" applyFont="1" applyFill="1" applyBorder="1" applyAlignment="1" applyProtection="1">
      <alignment horizontal="center" vertical="center" wrapText="1"/>
    </xf>
    <xf numFmtId="0" fontId="5" fillId="4" borderId="41" xfId="0" applyFont="1" applyFill="1" applyBorder="1" applyProtection="1"/>
    <xf numFmtId="0" fontId="3" fillId="4" borderId="42" xfId="0" applyFont="1" applyFill="1" applyBorder="1" applyAlignment="1" applyProtection="1"/>
    <xf numFmtId="44" fontId="3" fillId="4" borderId="43" xfId="2" applyFont="1" applyFill="1" applyBorder="1" applyAlignment="1" applyProtection="1">
      <alignment horizontal="center"/>
    </xf>
    <xf numFmtId="44" fontId="3" fillId="4" borderId="42" xfId="2" applyFont="1" applyFill="1" applyBorder="1" applyAlignment="1" applyProtection="1"/>
    <xf numFmtId="44" fontId="7" fillId="4" borderId="41" xfId="0" applyNumberFormat="1" applyFont="1" applyFill="1" applyBorder="1" applyAlignment="1" applyProtection="1"/>
    <xf numFmtId="0" fontId="5" fillId="2" borderId="48"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4" borderId="19" xfId="0" applyFont="1" applyFill="1" applyBorder="1" applyProtection="1"/>
    <xf numFmtId="43" fontId="5" fillId="4" borderId="19" xfId="1" applyFont="1" applyFill="1" applyBorder="1" applyProtection="1"/>
    <xf numFmtId="44" fontId="5" fillId="4" borderId="19" xfId="0" applyNumberFormat="1" applyFont="1" applyFill="1" applyBorder="1" applyProtection="1"/>
    <xf numFmtId="0" fontId="3" fillId="0" borderId="31" xfId="0" applyFont="1" applyBorder="1" applyProtection="1"/>
    <xf numFmtId="0" fontId="5" fillId="2" borderId="10" xfId="0" applyFont="1" applyFill="1" applyBorder="1" applyAlignment="1" applyProtection="1">
      <alignment vertical="center"/>
    </xf>
    <xf numFmtId="0" fontId="5" fillId="2" borderId="44" xfId="0" applyFont="1" applyFill="1" applyBorder="1" applyAlignment="1" applyProtection="1">
      <alignment horizontal="center" vertical="center" wrapText="1"/>
    </xf>
    <xf numFmtId="0" fontId="5" fillId="0" borderId="0" xfId="0" applyFont="1" applyFill="1" applyBorder="1" applyAlignment="1" applyProtection="1">
      <alignment vertical="center"/>
    </xf>
    <xf numFmtId="44" fontId="9" fillId="4" borderId="2" xfId="0" applyNumberFormat="1" applyFont="1" applyFill="1" applyBorder="1" applyAlignment="1" applyProtection="1">
      <alignment horizontal="center" vertical="center"/>
    </xf>
    <xf numFmtId="9" fontId="7" fillId="4" borderId="2" xfId="0" applyNumberFormat="1" applyFont="1" applyFill="1" applyBorder="1" applyAlignment="1" applyProtection="1">
      <alignment horizontal="center" vertical="center" wrapText="1"/>
    </xf>
    <xf numFmtId="44" fontId="3" fillId="4" borderId="12" xfId="2" applyFont="1" applyFill="1" applyBorder="1" applyAlignment="1" applyProtection="1">
      <alignment horizontal="center"/>
    </xf>
    <xf numFmtId="9" fontId="7" fillId="4" borderId="2" xfId="0" applyNumberFormat="1" applyFont="1" applyFill="1" applyBorder="1" applyAlignment="1" applyProtection="1">
      <alignment horizontal="left" vertical="center" wrapText="1"/>
    </xf>
    <xf numFmtId="9" fontId="3" fillId="0" borderId="0" xfId="3" applyFont="1" applyProtection="1"/>
    <xf numFmtId="44" fontId="5" fillId="4" borderId="9" xfId="2" applyFont="1" applyFill="1" applyBorder="1" applyProtection="1"/>
    <xf numFmtId="0" fontId="5" fillId="4" borderId="9" xfId="0" applyFont="1" applyFill="1" applyBorder="1" applyProtection="1"/>
    <xf numFmtId="0" fontId="5" fillId="4" borderId="50" xfId="0" applyFont="1" applyFill="1" applyBorder="1" applyAlignment="1" applyProtection="1">
      <alignment horizontal="center"/>
    </xf>
    <xf numFmtId="44" fontId="5" fillId="4" borderId="50" xfId="0" applyNumberFormat="1" applyFont="1" applyFill="1" applyBorder="1" applyProtection="1"/>
    <xf numFmtId="0" fontId="3" fillId="0" borderId="2" xfId="0" applyFont="1" applyBorder="1" applyAlignment="1" applyProtection="1">
      <alignment horizontal="left" indent="1"/>
    </xf>
    <xf numFmtId="44" fontId="3" fillId="0" borderId="2" xfId="2" applyFont="1" applyBorder="1" applyProtection="1"/>
    <xf numFmtId="0" fontId="3" fillId="4" borderId="1" xfId="0" applyFont="1" applyFill="1" applyBorder="1" applyProtection="1"/>
    <xf numFmtId="0" fontId="3" fillId="4" borderId="0" xfId="0" applyFont="1" applyFill="1" applyBorder="1" applyProtection="1"/>
    <xf numFmtId="0" fontId="3" fillId="4" borderId="31" xfId="0" applyFont="1" applyFill="1" applyBorder="1" applyProtection="1"/>
    <xf numFmtId="0" fontId="4" fillId="2" borderId="18" xfId="0" applyFont="1" applyFill="1" applyBorder="1" applyProtection="1"/>
    <xf numFmtId="0" fontId="5" fillId="0" borderId="2" xfId="0" applyFont="1" applyBorder="1" applyProtection="1"/>
    <xf numFmtId="44" fontId="10" fillId="0" borderId="2" xfId="2" applyFont="1" applyBorder="1" applyProtection="1"/>
    <xf numFmtId="0" fontId="5" fillId="0" borderId="2" xfId="0" applyFont="1" applyBorder="1" applyAlignment="1" applyProtection="1">
      <alignment horizontal="left" indent="1"/>
    </xf>
    <xf numFmtId="44" fontId="26" fillId="0" borderId="2" xfId="2" applyFont="1" applyBorder="1" applyProtection="1"/>
    <xf numFmtId="0" fontId="5" fillId="0" borderId="2" xfId="0" applyFont="1" applyBorder="1" applyAlignment="1" applyProtection="1">
      <alignment horizontal="left"/>
    </xf>
    <xf numFmtId="0" fontId="22" fillId="4" borderId="27" xfId="0" applyFont="1" applyFill="1" applyBorder="1" applyProtection="1"/>
    <xf numFmtId="0" fontId="3" fillId="4" borderId="28" xfId="0" applyFont="1" applyFill="1" applyBorder="1" applyProtection="1"/>
    <xf numFmtId="0" fontId="14" fillId="8" borderId="11" xfId="0" applyFont="1" applyFill="1" applyBorder="1" applyAlignment="1" applyProtection="1">
      <protection locked="0"/>
    </xf>
    <xf numFmtId="44" fontId="9" fillId="4" borderId="49" xfId="2" applyFont="1" applyFill="1" applyBorder="1" applyAlignment="1" applyProtection="1">
      <alignment horizontal="center" vertical="center"/>
    </xf>
    <xf numFmtId="44" fontId="3" fillId="4" borderId="29" xfId="2" applyFont="1" applyFill="1" applyBorder="1" applyProtection="1"/>
    <xf numFmtId="0" fontId="3" fillId="4" borderId="1" xfId="0" applyFont="1" applyFill="1" applyBorder="1" applyAlignment="1" applyProtection="1">
      <alignment wrapText="1"/>
      <protection locked="0"/>
    </xf>
    <xf numFmtId="0" fontId="3" fillId="4" borderId="0" xfId="0" applyFont="1" applyFill="1" applyBorder="1" applyAlignment="1" applyProtection="1">
      <alignment wrapText="1"/>
      <protection locked="0"/>
    </xf>
    <xf numFmtId="0" fontId="3" fillId="4" borderId="31" xfId="0" applyFont="1" applyFill="1" applyBorder="1" applyAlignment="1" applyProtection="1">
      <alignment wrapText="1"/>
      <protection locked="0"/>
    </xf>
    <xf numFmtId="0" fontId="3" fillId="4" borderId="33" xfId="0" applyFont="1" applyFill="1" applyBorder="1" applyAlignment="1" applyProtection="1">
      <alignment wrapText="1"/>
      <protection locked="0"/>
    </xf>
    <xf numFmtId="0" fontId="3" fillId="4" borderId="34" xfId="0" applyFont="1" applyFill="1" applyBorder="1" applyAlignment="1" applyProtection="1">
      <alignment wrapText="1"/>
      <protection locked="0"/>
    </xf>
    <xf numFmtId="0" fontId="3" fillId="4" borderId="35" xfId="0" applyFont="1" applyFill="1" applyBorder="1" applyAlignment="1" applyProtection="1">
      <alignment wrapText="1"/>
      <protection locked="0"/>
    </xf>
    <xf numFmtId="44" fontId="3" fillId="4" borderId="47" xfId="2" applyFont="1" applyFill="1" applyBorder="1" applyProtection="1"/>
    <xf numFmtId="0" fontId="0" fillId="0" borderId="33" xfId="0" applyBorder="1" applyAlignment="1" applyProtection="1">
      <alignment horizontal="left"/>
    </xf>
    <xf numFmtId="0" fontId="0" fillId="0" borderId="34" xfId="0" applyBorder="1" applyProtection="1"/>
    <xf numFmtId="0" fontId="0" fillId="0" borderId="35" xfId="0" applyBorder="1" applyProtection="1"/>
    <xf numFmtId="0" fontId="0" fillId="0" borderId="37" xfId="0" applyBorder="1" applyProtection="1"/>
    <xf numFmtId="0" fontId="0" fillId="0" borderId="38" xfId="0" applyBorder="1" applyProtection="1"/>
    <xf numFmtId="0" fontId="12" fillId="0" borderId="18" xfId="0" applyFont="1" applyBorder="1" applyAlignment="1" applyProtection="1">
      <alignment horizontal="center" vertical="top" wrapText="1"/>
    </xf>
    <xf numFmtId="44" fontId="3" fillId="4" borderId="2" xfId="2" applyFont="1" applyFill="1" applyBorder="1" applyAlignment="1" applyProtection="1"/>
    <xf numFmtId="0" fontId="28" fillId="0" borderId="0" xfId="0" applyFont="1" applyAlignment="1" applyProtection="1">
      <alignment horizontal="center" vertical="top" wrapText="1"/>
    </xf>
    <xf numFmtId="0" fontId="12" fillId="0" borderId="1" xfId="0" applyFont="1" applyBorder="1" applyAlignment="1" applyProtection="1">
      <alignment horizontal="center" vertical="top" wrapText="1"/>
    </xf>
    <xf numFmtId="0" fontId="12" fillId="0" borderId="0" xfId="0" applyFont="1" applyFill="1" applyAlignment="1" applyProtection="1">
      <alignment horizontal="left" vertical="center" wrapText="1"/>
    </xf>
    <xf numFmtId="0" fontId="15" fillId="0" borderId="0" xfId="0" applyFont="1" applyFill="1" applyAlignment="1" applyProtection="1">
      <alignment wrapText="1"/>
    </xf>
    <xf numFmtId="9" fontId="3" fillId="0" borderId="2" xfId="2" applyNumberFormat="1" applyFont="1" applyFill="1" applyBorder="1" applyProtection="1"/>
    <xf numFmtId="0" fontId="5" fillId="2" borderId="20" xfId="0" applyFont="1" applyFill="1" applyBorder="1" applyAlignment="1" applyProtection="1">
      <alignment horizontal="center" vertical="center"/>
    </xf>
    <xf numFmtId="0" fontId="0" fillId="0" borderId="0" xfId="0" applyAlignment="1" applyProtection="1">
      <alignment horizontal="left" vertical="center"/>
    </xf>
    <xf numFmtId="0" fontId="0" fillId="0" borderId="0" xfId="0" applyBorder="1" applyAlignment="1" applyProtection="1"/>
    <xf numFmtId="0" fontId="20" fillId="0" borderId="0" xfId="0" applyFont="1" applyBorder="1" applyAlignment="1" applyProtection="1"/>
    <xf numFmtId="0" fontId="11" fillId="0" borderId="0" xfId="0" applyFont="1" applyBorder="1" applyAlignment="1" applyProtection="1">
      <alignment vertical="top" wrapText="1"/>
    </xf>
    <xf numFmtId="0" fontId="0" fillId="0" borderId="0" xfId="0" applyBorder="1" applyAlignment="1" applyProtection="1">
      <alignment vertical="top"/>
    </xf>
    <xf numFmtId="0" fontId="11"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12" fillId="0" borderId="18" xfId="0" applyFont="1" applyBorder="1" applyAlignment="1" applyProtection="1">
      <alignment horizontal="center" vertical="top"/>
    </xf>
    <xf numFmtId="0" fontId="0" fillId="0" borderId="1" xfId="0" applyBorder="1" applyAlignment="1" applyProtection="1">
      <alignment horizontal="left"/>
    </xf>
    <xf numFmtId="0" fontId="0" fillId="0" borderId="1" xfId="0" applyBorder="1" applyProtection="1"/>
    <xf numFmtId="0" fontId="0" fillId="0" borderId="33" xfId="0" applyBorder="1" applyProtection="1"/>
    <xf numFmtId="0" fontId="0" fillId="0" borderId="33" xfId="0" applyFont="1" applyBorder="1" applyProtection="1"/>
    <xf numFmtId="0" fontId="12" fillId="0" borderId="34" xfId="0" applyFont="1" applyBorder="1" applyProtection="1"/>
    <xf numFmtId="0" fontId="12" fillId="0" borderId="18" xfId="0" applyFont="1" applyBorder="1" applyAlignment="1" applyProtection="1">
      <alignment horizontal="left" vertical="top"/>
    </xf>
    <xf numFmtId="0" fontId="12" fillId="0" borderId="18" xfId="0" applyFont="1" applyBorder="1" applyAlignment="1" applyProtection="1">
      <alignment horizontal="center" wrapText="1"/>
    </xf>
    <xf numFmtId="0" fontId="12" fillId="0" borderId="0" xfId="0" applyFont="1" applyBorder="1" applyAlignment="1" applyProtection="1">
      <alignment horizontal="center" vertical="top" wrapText="1"/>
    </xf>
    <xf numFmtId="0" fontId="10" fillId="0" borderId="0" xfId="0" applyFont="1" applyFill="1" applyBorder="1" applyProtection="1"/>
    <xf numFmtId="43" fontId="3" fillId="0" borderId="0" xfId="0" applyNumberFormat="1" applyFont="1" applyProtection="1"/>
    <xf numFmtId="43" fontId="5" fillId="4" borderId="4" xfId="1" applyFont="1" applyFill="1" applyBorder="1" applyProtection="1"/>
    <xf numFmtId="43" fontId="5" fillId="4" borderId="2" xfId="1" applyFont="1" applyFill="1" applyBorder="1" applyProtection="1"/>
    <xf numFmtId="9" fontId="5" fillId="4" borderId="4" xfId="3" applyFont="1" applyFill="1" applyBorder="1" applyAlignment="1" applyProtection="1">
      <alignment horizontal="center"/>
    </xf>
    <xf numFmtId="9" fontId="5" fillId="4" borderId="2" xfId="3" applyFont="1" applyFill="1" applyBorder="1" applyAlignment="1" applyProtection="1">
      <alignment horizontal="center"/>
    </xf>
    <xf numFmtId="44" fontId="5" fillId="4" borderId="2" xfId="2" applyFont="1" applyFill="1" applyBorder="1" applyProtection="1"/>
    <xf numFmtId="44" fontId="3" fillId="4" borderId="42" xfId="2" applyFont="1" applyFill="1" applyBorder="1" applyProtection="1"/>
    <xf numFmtId="10" fontId="5" fillId="4" borderId="2" xfId="0" applyNumberFormat="1" applyFont="1" applyFill="1" applyBorder="1" applyProtection="1"/>
    <xf numFmtId="44" fontId="9" fillId="0" borderId="0" xfId="0" applyNumberFormat="1" applyFont="1" applyFill="1" applyProtection="1"/>
    <xf numFmtId="10" fontId="5" fillId="4" borderId="42" xfId="3" applyNumberFormat="1" applyFont="1" applyFill="1" applyBorder="1" applyProtection="1"/>
    <xf numFmtId="0" fontId="10" fillId="0" borderId="0" xfId="0" applyFont="1" applyProtection="1"/>
    <xf numFmtId="10" fontId="3" fillId="0" borderId="2" xfId="3" applyNumberFormat="1" applyFont="1" applyBorder="1" applyAlignment="1" applyProtection="1">
      <alignment vertical="top"/>
    </xf>
    <xf numFmtId="0" fontId="4" fillId="2" borderId="2" xfId="0" applyFont="1" applyFill="1" applyBorder="1" applyAlignment="1" applyProtection="1">
      <alignment horizontal="center"/>
    </xf>
    <xf numFmtId="0" fontId="10" fillId="11" borderId="2" xfId="0" applyFont="1" applyFill="1" applyBorder="1" applyAlignment="1" applyProtection="1">
      <alignment horizontal="center"/>
    </xf>
    <xf numFmtId="0" fontId="10" fillId="11" borderId="2" xfId="0" applyFont="1" applyFill="1" applyBorder="1" applyProtection="1"/>
    <xf numFmtId="44" fontId="10" fillId="11" borderId="2" xfId="2" applyFont="1" applyFill="1" applyBorder="1" applyProtection="1"/>
    <xf numFmtId="44" fontId="10" fillId="11" borderId="2" xfId="2" applyNumberFormat="1" applyFont="1" applyFill="1" applyBorder="1" applyProtection="1"/>
    <xf numFmtId="9" fontId="6" fillId="11" borderId="2" xfId="3" applyNumberFormat="1" applyFont="1" applyFill="1" applyBorder="1" applyAlignment="1" applyProtection="1">
      <alignment horizontal="center"/>
    </xf>
    <xf numFmtId="166" fontId="10" fillId="11" borderId="2" xfId="1" applyNumberFormat="1" applyFont="1" applyFill="1" applyBorder="1" applyProtection="1"/>
    <xf numFmtId="44" fontId="6" fillId="11" borderId="2" xfId="0" applyNumberFormat="1" applyFont="1" applyFill="1" applyBorder="1" applyAlignment="1" applyProtection="1">
      <alignment horizontal="center"/>
    </xf>
    <xf numFmtId="0" fontId="6" fillId="11" borderId="3" xfId="0" applyFont="1" applyFill="1" applyBorder="1" applyAlignment="1" applyProtection="1">
      <alignment horizontal="center"/>
    </xf>
    <xf numFmtId="0" fontId="6" fillId="11" borderId="3" xfId="0" applyFont="1" applyFill="1" applyBorder="1" applyProtection="1"/>
    <xf numFmtId="8" fontId="6" fillId="11" borderId="4" xfId="0" applyNumberFormat="1" applyFont="1" applyFill="1" applyBorder="1" applyProtection="1"/>
    <xf numFmtId="44" fontId="6" fillId="11" borderId="4" xfId="0" applyNumberFormat="1" applyFont="1" applyFill="1" applyBorder="1" applyProtection="1"/>
    <xf numFmtId="9" fontId="6" fillId="11" borderId="4" xfId="0" applyNumberFormat="1" applyFont="1" applyFill="1" applyBorder="1" applyProtection="1"/>
    <xf numFmtId="1" fontId="6" fillId="11" borderId="4" xfId="1" applyNumberFormat="1" applyFont="1" applyFill="1" applyBorder="1" applyProtection="1"/>
    <xf numFmtId="44" fontId="6" fillId="11" borderId="5" xfId="0" applyNumberFormat="1" applyFont="1" applyFill="1" applyBorder="1" applyProtection="1"/>
    <xf numFmtId="0" fontId="6" fillId="11" borderId="7" xfId="0" applyFont="1" applyFill="1" applyBorder="1" applyProtection="1"/>
    <xf numFmtId="44" fontId="7" fillId="11" borderId="7" xfId="2" applyFont="1" applyFill="1" applyBorder="1" applyAlignment="1" applyProtection="1"/>
    <xf numFmtId="44" fontId="7" fillId="11" borderId="2" xfId="2" applyFont="1" applyFill="1" applyBorder="1" applyProtection="1"/>
    <xf numFmtId="10" fontId="7" fillId="11" borderId="2" xfId="3" applyNumberFormat="1" applyFont="1" applyFill="1" applyBorder="1" applyAlignment="1" applyProtection="1">
      <alignment horizontal="center"/>
    </xf>
    <xf numFmtId="0" fontId="7" fillId="11" borderId="2" xfId="0" applyFont="1" applyFill="1" applyBorder="1" applyProtection="1"/>
    <xf numFmtId="0" fontId="7" fillId="11" borderId="2" xfId="0" applyFont="1" applyFill="1" applyBorder="1" applyAlignment="1" applyProtection="1">
      <alignment horizontal="center"/>
    </xf>
    <xf numFmtId="44" fontId="3" fillId="11" borderId="0" xfId="0" applyNumberFormat="1" applyFont="1" applyFill="1" applyBorder="1" applyProtection="1"/>
    <xf numFmtId="0" fontId="3" fillId="11" borderId="0" xfId="0" applyFont="1" applyFill="1" applyBorder="1" applyProtection="1"/>
    <xf numFmtId="0" fontId="3" fillId="11" borderId="49" xfId="0" applyFont="1" applyFill="1" applyBorder="1" applyProtection="1"/>
    <xf numFmtId="0" fontId="10" fillId="11" borderId="40" xfId="0" applyFont="1" applyFill="1" applyBorder="1" applyProtection="1"/>
    <xf numFmtId="44" fontId="10" fillId="11" borderId="2" xfId="0" applyNumberFormat="1" applyFont="1" applyFill="1" applyBorder="1" applyProtection="1"/>
    <xf numFmtId="10" fontId="10" fillId="11" borderId="2" xfId="3" applyNumberFormat="1" applyFont="1" applyFill="1" applyBorder="1" applyAlignment="1" applyProtection="1">
      <alignment horizontal="center"/>
    </xf>
    <xf numFmtId="10" fontId="10" fillId="11" borderId="2" xfId="3" applyNumberFormat="1" applyFont="1" applyFill="1" applyBorder="1" applyProtection="1"/>
    <xf numFmtId="44" fontId="10" fillId="11" borderId="49" xfId="0" applyNumberFormat="1" applyFont="1" applyFill="1" applyBorder="1" applyProtection="1"/>
    <xf numFmtId="44" fontId="10" fillId="11" borderId="0" xfId="0" applyNumberFormat="1" applyFont="1" applyFill="1" applyProtection="1"/>
    <xf numFmtId="0" fontId="10" fillId="11" borderId="0" xfId="0" applyFont="1" applyFill="1" applyProtection="1"/>
    <xf numFmtId="0" fontId="6" fillId="11" borderId="8" xfId="0" applyFont="1" applyFill="1" applyBorder="1" applyProtection="1"/>
    <xf numFmtId="44" fontId="6" fillId="11" borderId="2" xfId="2" applyFont="1" applyFill="1" applyBorder="1" applyProtection="1"/>
    <xf numFmtId="10" fontId="6" fillId="11" borderId="2" xfId="0" applyNumberFormat="1" applyFont="1" applyFill="1" applyBorder="1" applyProtection="1"/>
    <xf numFmtId="0" fontId="6" fillId="11" borderId="2" xfId="0" applyFont="1" applyFill="1" applyBorder="1" applyProtection="1"/>
    <xf numFmtId="0" fontId="6" fillId="11" borderId="2" xfId="0" applyFont="1" applyFill="1" applyBorder="1" applyAlignment="1" applyProtection="1">
      <alignment horizontal="center"/>
    </xf>
    <xf numFmtId="44" fontId="6" fillId="11" borderId="2" xfId="0" applyNumberFormat="1" applyFont="1" applyFill="1" applyBorder="1" applyProtection="1"/>
    <xf numFmtId="44" fontId="6" fillId="11" borderId="49" xfId="0" applyNumberFormat="1" applyFont="1" applyFill="1" applyBorder="1" applyProtection="1"/>
    <xf numFmtId="44" fontId="10" fillId="11" borderId="2" xfId="2" applyFont="1" applyFill="1" applyBorder="1" applyAlignment="1" applyProtection="1">
      <alignment horizontal="center"/>
    </xf>
    <xf numFmtId="10" fontId="6" fillId="11" borderId="2" xfId="3" applyNumberFormat="1" applyFont="1" applyFill="1" applyBorder="1" applyProtection="1"/>
    <xf numFmtId="1" fontId="10" fillId="11" borderId="2" xfId="0" applyNumberFormat="1" applyFont="1" applyFill="1" applyBorder="1" applyProtection="1"/>
    <xf numFmtId="43" fontId="6" fillId="11" borderId="2" xfId="1" applyFont="1" applyFill="1" applyBorder="1" applyAlignment="1" applyProtection="1">
      <alignment horizontal="left" vertical="top" wrapText="1"/>
    </xf>
    <xf numFmtId="44" fontId="6" fillId="11" borderId="2" xfId="2" applyFont="1" applyFill="1" applyBorder="1" applyAlignment="1" applyProtection="1">
      <alignment horizontal="center"/>
    </xf>
    <xf numFmtId="44" fontId="6" fillId="11" borderId="2" xfId="2" applyFont="1" applyFill="1" applyBorder="1" applyAlignment="1" applyProtection="1">
      <alignment horizontal="right"/>
    </xf>
    <xf numFmtId="44" fontId="6" fillId="11" borderId="7" xfId="2" applyFont="1" applyFill="1" applyBorder="1" applyAlignment="1" applyProtection="1"/>
    <xf numFmtId="9" fontId="6" fillId="11" borderId="7" xfId="3" applyNumberFormat="1" applyFont="1" applyFill="1" applyBorder="1" applyAlignment="1" applyProtection="1">
      <alignment horizontal="center"/>
    </xf>
    <xf numFmtId="44" fontId="6" fillId="11" borderId="7" xfId="0" applyNumberFormat="1" applyFont="1" applyFill="1" applyBorder="1" applyAlignment="1" applyProtection="1"/>
    <xf numFmtId="43" fontId="6" fillId="11" borderId="7" xfId="1" applyFont="1" applyFill="1" applyBorder="1" applyAlignment="1" applyProtection="1"/>
    <xf numFmtId="0" fontId="6" fillId="11" borderId="3" xfId="0" applyFont="1" applyFill="1" applyBorder="1" applyAlignment="1" applyProtection="1">
      <alignment horizontal="left" vertical="center"/>
    </xf>
    <xf numFmtId="44" fontId="6" fillId="11" borderId="2" xfId="0" applyNumberFormat="1" applyFont="1" applyFill="1" applyBorder="1" applyAlignment="1" applyProtection="1">
      <alignment horizontal="center" vertical="center"/>
    </xf>
    <xf numFmtId="9" fontId="6" fillId="11" borderId="2" xfId="0" applyNumberFormat="1" applyFont="1" applyFill="1" applyBorder="1" applyAlignment="1" applyProtection="1">
      <alignment horizontal="center" vertical="center" wrapText="1"/>
    </xf>
    <xf numFmtId="44" fontId="6" fillId="11" borderId="12" xfId="0" applyNumberFormat="1" applyFont="1" applyFill="1" applyBorder="1" applyAlignment="1" applyProtection="1">
      <alignment horizontal="center" vertical="center"/>
    </xf>
    <xf numFmtId="9" fontId="6" fillId="11" borderId="2" xfId="3" applyFont="1" applyFill="1" applyBorder="1" applyAlignment="1" applyProtection="1">
      <alignment horizontal="center"/>
    </xf>
    <xf numFmtId="44" fontId="10" fillId="11" borderId="49" xfId="2" applyFont="1" applyFill="1" applyBorder="1" applyAlignment="1" applyProtection="1">
      <alignment horizontal="center" vertical="center"/>
    </xf>
    <xf numFmtId="0" fontId="8" fillId="3" borderId="2" xfId="0" applyNumberFormat="1" applyFont="1" applyFill="1" applyBorder="1" applyAlignment="1" applyProtection="1">
      <protection locked="0"/>
    </xf>
    <xf numFmtId="0" fontId="0" fillId="0" borderId="0" xfId="0" applyFont="1" applyBorder="1" applyAlignment="1" applyProtection="1">
      <alignment vertical="top" wrapText="1"/>
    </xf>
    <xf numFmtId="0" fontId="12" fillId="0" borderId="0" xfId="0" applyFont="1" applyBorder="1" applyAlignment="1" applyProtection="1">
      <alignment vertical="top" wrapText="1"/>
    </xf>
    <xf numFmtId="0" fontId="0" fillId="0" borderId="26" xfId="0" applyFont="1" applyBorder="1" applyAlignment="1" applyProtection="1">
      <alignment horizontal="left" vertical="top" wrapText="1"/>
    </xf>
    <xf numFmtId="0" fontId="13" fillId="0" borderId="0" xfId="4" applyBorder="1" applyProtection="1"/>
    <xf numFmtId="0" fontId="12" fillId="0" borderId="18" xfId="0" applyFont="1" applyBorder="1" applyAlignment="1" applyProtection="1">
      <alignment horizontal="center" vertical="center" wrapText="1"/>
    </xf>
    <xf numFmtId="0" fontId="0" fillId="0" borderId="0" xfId="0" applyBorder="1" applyAlignment="1" applyProtection="1">
      <alignment horizontal="left" vertical="top" wrapText="1"/>
    </xf>
    <xf numFmtId="0" fontId="0" fillId="0" borderId="0" xfId="0" applyAlignment="1" applyProtection="1">
      <alignment horizontal="left" wrapText="1"/>
    </xf>
    <xf numFmtId="0" fontId="0" fillId="0" borderId="0" xfId="0" applyAlignment="1" applyProtection="1">
      <alignment horizontal="left"/>
    </xf>
    <xf numFmtId="0" fontId="0" fillId="0" borderId="0" xfId="0" applyFont="1" applyBorder="1" applyAlignment="1" applyProtection="1">
      <alignment horizontal="left" vertical="top" wrapText="1"/>
    </xf>
    <xf numFmtId="0" fontId="19" fillId="0" borderId="0" xfId="0" applyFont="1" applyBorder="1" applyAlignment="1" applyProtection="1">
      <alignment horizontal="center" vertical="center" wrapText="1"/>
    </xf>
    <xf numFmtId="0" fontId="19" fillId="0" borderId="0" xfId="0" applyFont="1" applyAlignment="1" applyProtection="1">
      <alignment horizontal="center" vertical="center" wrapText="1"/>
    </xf>
    <xf numFmtId="0" fontId="12" fillId="0" borderId="27" xfId="0" applyFont="1" applyBorder="1" applyAlignment="1" applyProtection="1"/>
    <xf numFmtId="0" fontId="12" fillId="0" borderId="28" xfId="0" applyFont="1" applyBorder="1" applyAlignment="1" applyProtection="1"/>
    <xf numFmtId="0" fontId="0" fillId="0" borderId="0" xfId="0" applyFont="1" applyBorder="1" applyAlignment="1" applyProtection="1">
      <alignment horizontal="left" vertical="center" wrapText="1"/>
    </xf>
    <xf numFmtId="166" fontId="3" fillId="3" borderId="2" xfId="1" applyNumberFormat="1" applyFont="1" applyFill="1" applyBorder="1" applyProtection="1">
      <protection locked="0"/>
    </xf>
    <xf numFmtId="0" fontId="9" fillId="3" borderId="40" xfId="0" applyFont="1" applyFill="1" applyBorder="1" applyProtection="1">
      <protection locked="0"/>
    </xf>
    <xf numFmtId="0" fontId="9" fillId="3" borderId="2" xfId="0" applyFont="1" applyFill="1" applyBorder="1" applyAlignment="1" applyProtection="1">
      <alignment horizontal="center"/>
    </xf>
    <xf numFmtId="44" fontId="9" fillId="3" borderId="2" xfId="0" applyNumberFormat="1" applyFont="1" applyFill="1" applyBorder="1" applyAlignment="1" applyProtection="1">
      <alignment horizontal="center" vertical="center"/>
      <protection locked="0"/>
    </xf>
    <xf numFmtId="9" fontId="9" fillId="3" borderId="2" xfId="0" applyNumberFormat="1" applyFont="1" applyFill="1" applyBorder="1" applyAlignment="1" applyProtection="1">
      <alignment horizontal="center" vertical="center" wrapText="1"/>
      <protection locked="0"/>
    </xf>
    <xf numFmtId="1" fontId="3" fillId="4" borderId="2" xfId="0" applyNumberFormat="1" applyFont="1" applyFill="1" applyBorder="1" applyAlignment="1" applyProtection="1">
      <alignment horizontal="center"/>
    </xf>
    <xf numFmtId="1" fontId="3" fillId="3" borderId="2" xfId="0" applyNumberFormat="1" applyFont="1" applyFill="1" applyBorder="1" applyAlignment="1" applyProtection="1">
      <alignment horizontal="center"/>
      <protection locked="0"/>
    </xf>
    <xf numFmtId="1" fontId="5" fillId="4" borderId="2" xfId="0" applyNumberFormat="1" applyFont="1" applyFill="1" applyBorder="1" applyProtection="1"/>
    <xf numFmtId="1" fontId="5" fillId="4" borderId="2" xfId="0" applyNumberFormat="1" applyFont="1" applyFill="1" applyBorder="1" applyAlignment="1" applyProtection="1">
      <alignment horizontal="center"/>
    </xf>
    <xf numFmtId="1" fontId="3" fillId="4" borderId="42" xfId="0" applyNumberFormat="1" applyFont="1" applyFill="1" applyBorder="1" applyProtection="1"/>
    <xf numFmtId="1" fontId="3" fillId="4" borderId="42" xfId="0" applyNumberFormat="1" applyFont="1" applyFill="1" applyBorder="1" applyAlignment="1" applyProtection="1">
      <alignment horizontal="center"/>
    </xf>
    <xf numFmtId="0" fontId="3" fillId="3" borderId="12" xfId="0" applyFont="1" applyFill="1" applyBorder="1" applyAlignment="1" applyProtection="1">
      <protection locked="0"/>
    </xf>
    <xf numFmtId="0" fontId="3" fillId="3" borderId="13" xfId="0" applyFont="1" applyFill="1" applyBorder="1" applyAlignment="1" applyProtection="1">
      <protection locked="0"/>
    </xf>
    <xf numFmtId="0" fontId="3" fillId="3" borderId="14" xfId="0" applyFont="1" applyFill="1" applyBorder="1" applyAlignment="1" applyProtection="1">
      <protection locked="0"/>
    </xf>
    <xf numFmtId="0" fontId="13" fillId="3" borderId="12" xfId="4" applyFill="1" applyBorder="1" applyAlignment="1" applyProtection="1">
      <protection locked="0"/>
    </xf>
    <xf numFmtId="0" fontId="13" fillId="3" borderId="13" xfId="4" applyFill="1" applyBorder="1" applyAlignment="1" applyProtection="1">
      <protection locked="0"/>
    </xf>
    <xf numFmtId="0" fontId="13" fillId="3" borderId="14" xfId="4" applyFill="1" applyBorder="1" applyAlignment="1" applyProtection="1">
      <protection locked="0"/>
    </xf>
    <xf numFmtId="0" fontId="3" fillId="0" borderId="0" xfId="0" applyFont="1" applyFill="1" applyBorder="1" applyAlignment="1" applyProtection="1"/>
    <xf numFmtId="44" fontId="6" fillId="4" borderId="7" xfId="0" applyNumberFormat="1" applyFont="1" applyFill="1" applyBorder="1" applyAlignment="1" applyProtection="1"/>
    <xf numFmtId="0" fontId="0" fillId="0" borderId="36" xfId="0" applyBorder="1" applyAlignment="1" applyProtection="1">
      <alignment horizontal="left" vertical="top" wrapText="1"/>
    </xf>
    <xf numFmtId="0" fontId="0" fillId="0" borderId="37" xfId="0" applyBorder="1" applyAlignment="1" applyProtection="1">
      <alignment horizontal="left" vertical="top" wrapText="1"/>
    </xf>
    <xf numFmtId="0" fontId="0" fillId="0" borderId="38" xfId="0" applyBorder="1" applyAlignment="1" applyProtection="1">
      <alignment horizontal="left" vertical="top" wrapText="1"/>
    </xf>
    <xf numFmtId="0" fontId="0" fillId="0" borderId="20" xfId="0" applyBorder="1" applyAlignment="1" applyProtection="1">
      <alignment horizontal="left" vertical="top" wrapText="1"/>
    </xf>
    <xf numFmtId="0" fontId="19" fillId="0" borderId="21" xfId="0" applyFont="1" applyBorder="1" applyAlignment="1" applyProtection="1">
      <alignment horizontal="left" vertical="top" wrapText="1"/>
    </xf>
    <xf numFmtId="0" fontId="19" fillId="0" borderId="22" xfId="0" applyFont="1" applyBorder="1" applyAlignment="1" applyProtection="1">
      <alignment horizontal="left" vertical="top" wrapText="1"/>
    </xf>
    <xf numFmtId="0" fontId="28" fillId="0" borderId="20" xfId="0" applyFont="1" applyBorder="1" applyAlignment="1" applyProtection="1">
      <alignment horizontal="center" vertical="top" wrapText="1"/>
    </xf>
    <xf numFmtId="0" fontId="28" fillId="0" borderId="21" xfId="0" applyFont="1" applyBorder="1" applyAlignment="1" applyProtection="1">
      <alignment horizontal="center" vertical="top" wrapText="1"/>
    </xf>
    <xf numFmtId="0" fontId="28" fillId="0" borderId="22" xfId="0" applyFont="1" applyBorder="1" applyAlignment="1" applyProtection="1">
      <alignment horizontal="center" vertical="top" wrapText="1"/>
    </xf>
    <xf numFmtId="0" fontId="12" fillId="0" borderId="10" xfId="0" applyFont="1" applyFill="1" applyBorder="1" applyAlignment="1" applyProtection="1">
      <alignment horizontal="center" vertical="top" wrapText="1"/>
    </xf>
    <xf numFmtId="0" fontId="12" fillId="0" borderId="32" xfId="0" applyFont="1" applyFill="1" applyBorder="1" applyAlignment="1" applyProtection="1">
      <alignment horizontal="center" vertical="top" wrapText="1"/>
    </xf>
    <xf numFmtId="0" fontId="12" fillId="0" borderId="10" xfId="0" applyFont="1" applyBorder="1" applyAlignment="1" applyProtection="1">
      <alignment horizontal="center" vertical="top" wrapText="1"/>
    </xf>
    <xf numFmtId="0" fontId="12" fillId="0" borderId="30" xfId="0" applyFont="1" applyBorder="1" applyAlignment="1" applyProtection="1">
      <alignment horizontal="center" vertical="top" wrapText="1"/>
    </xf>
    <xf numFmtId="0" fontId="12" fillId="0" borderId="32" xfId="0" applyFont="1" applyBorder="1" applyAlignment="1" applyProtection="1">
      <alignment horizontal="center" vertical="top" wrapText="1"/>
    </xf>
    <xf numFmtId="0" fontId="0" fillId="0" borderId="36" xfId="0" applyFont="1" applyBorder="1" applyAlignment="1" applyProtection="1">
      <alignment horizontal="left" vertical="top" wrapText="1"/>
    </xf>
    <xf numFmtId="0" fontId="0" fillId="0" borderId="37" xfId="0" applyFont="1" applyBorder="1" applyAlignment="1" applyProtection="1">
      <alignment horizontal="left" vertical="top" wrapText="1"/>
    </xf>
    <xf numFmtId="0" fontId="0" fillId="0" borderId="38" xfId="0" applyFont="1" applyBorder="1" applyAlignment="1" applyProtection="1">
      <alignment horizontal="left" vertical="top" wrapText="1"/>
    </xf>
    <xf numFmtId="0" fontId="19" fillId="0" borderId="0" xfId="0" applyFont="1" applyBorder="1" applyAlignment="1" applyProtection="1">
      <alignment horizontal="center" vertical="top" wrapText="1"/>
    </xf>
    <xf numFmtId="0" fontId="0" fillId="0" borderId="27" xfId="0" applyBorder="1" applyAlignment="1" applyProtection="1">
      <alignment horizontal="left" vertical="top" wrapText="1"/>
    </xf>
    <xf numFmtId="0" fontId="0" fillId="0" borderId="28" xfId="0" applyBorder="1" applyAlignment="1" applyProtection="1">
      <alignment horizontal="left" vertical="top" wrapText="1"/>
    </xf>
    <xf numFmtId="0" fontId="0" fillId="0" borderId="29" xfId="0" applyBorder="1" applyAlignment="1" applyProtection="1">
      <alignment horizontal="left" vertical="top" wrapText="1"/>
    </xf>
    <xf numFmtId="0" fontId="0" fillId="0" borderId="1"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31" xfId="0" applyBorder="1" applyAlignment="1" applyProtection="1">
      <alignment horizontal="left" vertical="top" wrapText="1"/>
    </xf>
    <xf numFmtId="0" fontId="0" fillId="0" borderId="33" xfId="0" applyBorder="1" applyAlignment="1" applyProtection="1">
      <alignment horizontal="left" vertical="top" wrapText="1"/>
    </xf>
    <xf numFmtId="0" fontId="0" fillId="0" borderId="34" xfId="0" applyBorder="1" applyAlignment="1" applyProtection="1">
      <alignment horizontal="left" vertical="top" wrapText="1"/>
    </xf>
    <xf numFmtId="0" fontId="0" fillId="0" borderId="35" xfId="0" applyBorder="1" applyAlignment="1" applyProtection="1">
      <alignment horizontal="left" vertical="top" wrapText="1"/>
    </xf>
    <xf numFmtId="0" fontId="0" fillId="0" borderId="0" xfId="0" applyAlignment="1" applyProtection="1">
      <alignment horizontal="left" wrapText="1"/>
    </xf>
    <xf numFmtId="0" fontId="0" fillId="0" borderId="0" xfId="0" applyAlignment="1" applyProtection="1">
      <alignment horizontal="left"/>
    </xf>
    <xf numFmtId="0" fontId="0" fillId="0" borderId="27" xfId="0" applyFont="1" applyBorder="1" applyAlignment="1" applyProtection="1">
      <alignment horizontal="left" vertical="top" wrapText="1"/>
    </xf>
    <xf numFmtId="0" fontId="0" fillId="0" borderId="28" xfId="0" applyFont="1" applyBorder="1" applyAlignment="1" applyProtection="1">
      <alignment horizontal="left" vertical="top" wrapText="1"/>
    </xf>
    <xf numFmtId="0" fontId="0" fillId="0" borderId="29" xfId="0" applyFont="1" applyBorder="1" applyAlignment="1" applyProtection="1">
      <alignment horizontal="left" vertical="top" wrapText="1"/>
    </xf>
    <xf numFmtId="0" fontId="0" fillId="0" borderId="1"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31" xfId="0" applyFont="1" applyBorder="1" applyAlignment="1" applyProtection="1">
      <alignment horizontal="left" vertical="top" wrapText="1"/>
    </xf>
    <xf numFmtId="0" fontId="0" fillId="0" borderId="33" xfId="0" applyFont="1" applyBorder="1" applyAlignment="1" applyProtection="1">
      <alignment horizontal="left" vertical="top" wrapText="1"/>
    </xf>
    <xf numFmtId="0" fontId="0" fillId="0" borderId="34" xfId="0" applyFont="1" applyBorder="1" applyAlignment="1" applyProtection="1">
      <alignment horizontal="left" vertical="top" wrapText="1"/>
    </xf>
    <xf numFmtId="0" fontId="0" fillId="0" borderId="35" xfId="0" applyFont="1" applyBorder="1" applyAlignment="1" applyProtection="1">
      <alignment horizontal="left" vertical="top" wrapText="1"/>
    </xf>
    <xf numFmtId="0" fontId="19" fillId="0" borderId="0"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30" xfId="0" applyFont="1" applyBorder="1" applyAlignment="1" applyProtection="1">
      <alignment horizontal="center" vertical="center" wrapText="1"/>
    </xf>
    <xf numFmtId="0" fontId="12" fillId="0" borderId="32" xfId="0" applyFont="1" applyBorder="1" applyAlignment="1" applyProtection="1">
      <alignment horizontal="center" vertical="center" wrapText="1"/>
    </xf>
    <xf numFmtId="0" fontId="19" fillId="0" borderId="0" xfId="0" applyFont="1" applyAlignment="1" applyProtection="1">
      <alignment horizontal="center" vertical="center" wrapText="1"/>
    </xf>
    <xf numFmtId="0" fontId="21" fillId="0" borderId="1" xfId="0" applyFont="1" applyBorder="1" applyAlignment="1" applyProtection="1">
      <alignment horizontal="left" wrapText="1"/>
    </xf>
    <xf numFmtId="0" fontId="0" fillId="0" borderId="0" xfId="0" applyBorder="1" applyAlignment="1" applyProtection="1">
      <alignment horizontal="left" wrapText="1"/>
    </xf>
    <xf numFmtId="0" fontId="0" fillId="0" borderId="31" xfId="0" applyBorder="1" applyAlignment="1" applyProtection="1">
      <alignment horizontal="left" wrapText="1"/>
    </xf>
    <xf numFmtId="0" fontId="0" fillId="0" borderId="33" xfId="0" applyFont="1" applyBorder="1" applyAlignment="1" applyProtection="1">
      <alignment horizontal="center" vertical="center" wrapText="1"/>
    </xf>
    <xf numFmtId="0" fontId="0" fillId="0" borderId="34" xfId="0" applyFont="1" applyBorder="1" applyAlignment="1" applyProtection="1">
      <alignment horizontal="center" vertical="center" wrapText="1"/>
    </xf>
    <xf numFmtId="0" fontId="0" fillId="0" borderId="35" xfId="0" applyFont="1" applyBorder="1" applyAlignment="1" applyProtection="1">
      <alignment horizontal="center" vertical="center" wrapText="1"/>
    </xf>
    <xf numFmtId="0" fontId="0" fillId="0" borderId="36" xfId="0" applyFill="1" applyBorder="1" applyAlignment="1" applyProtection="1">
      <alignment horizontal="left" vertical="top" wrapText="1"/>
    </xf>
    <xf numFmtId="0" fontId="0" fillId="0" borderId="37" xfId="0" applyFill="1" applyBorder="1" applyAlignment="1" applyProtection="1">
      <alignment horizontal="left" vertical="top"/>
    </xf>
    <xf numFmtId="0" fontId="0" fillId="0" borderId="38" xfId="0" applyFill="1" applyBorder="1" applyAlignment="1" applyProtection="1">
      <alignment horizontal="left" vertical="top"/>
    </xf>
    <xf numFmtId="0" fontId="0" fillId="0" borderId="0" xfId="0" applyBorder="1" applyAlignment="1" applyProtection="1">
      <alignment horizontal="center" vertical="top" wrapText="1"/>
    </xf>
    <xf numFmtId="0" fontId="5" fillId="9" borderId="16" xfId="0" applyFont="1" applyFill="1" applyBorder="1" applyAlignment="1" applyProtection="1">
      <alignment horizontal="right"/>
    </xf>
    <xf numFmtId="0" fontId="5" fillId="9" borderId="0" xfId="0" applyFont="1" applyFill="1" applyBorder="1" applyAlignment="1" applyProtection="1">
      <alignment horizontal="right"/>
    </xf>
    <xf numFmtId="0" fontId="5" fillId="9" borderId="39" xfId="0" applyFont="1" applyFill="1" applyBorder="1" applyAlignment="1" applyProtection="1">
      <alignment horizontal="right"/>
    </xf>
    <xf numFmtId="0" fontId="5" fillId="9" borderId="11" xfId="0" applyFont="1" applyFill="1" applyBorder="1" applyAlignment="1" applyProtection="1">
      <alignment horizontal="right"/>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5" fillId="3" borderId="11" xfId="0" applyFont="1" applyFill="1" applyBorder="1" applyAlignment="1" applyProtection="1">
      <alignment horizontal="left"/>
      <protection locked="0"/>
    </xf>
    <xf numFmtId="0" fontId="5" fillId="3" borderId="15" xfId="0" applyFont="1" applyFill="1" applyBorder="1" applyAlignment="1" applyProtection="1">
      <alignment horizontal="left"/>
      <protection locked="0"/>
    </xf>
    <xf numFmtId="0" fontId="5" fillId="3" borderId="13" xfId="0" applyFont="1" applyFill="1" applyBorder="1" applyAlignment="1" applyProtection="1">
      <alignment horizontal="left"/>
      <protection locked="0"/>
    </xf>
    <xf numFmtId="0" fontId="5" fillId="3" borderId="14" xfId="0" applyFont="1" applyFill="1" applyBorder="1" applyAlignment="1" applyProtection="1">
      <alignment horizontal="left"/>
      <protection locked="0"/>
    </xf>
    <xf numFmtId="15" fontId="5" fillId="3" borderId="13" xfId="0" applyNumberFormat="1" applyFont="1" applyFill="1" applyBorder="1" applyAlignment="1" applyProtection="1">
      <alignment horizontal="left"/>
      <protection locked="0"/>
    </xf>
    <xf numFmtId="15" fontId="5" fillId="3" borderId="14" xfId="0" applyNumberFormat="1" applyFont="1" applyFill="1" applyBorder="1" applyAlignment="1" applyProtection="1">
      <alignment horizontal="left"/>
      <protection locked="0"/>
    </xf>
    <xf numFmtId="0" fontId="4" fillId="2" borderId="0" xfId="0" applyFont="1" applyFill="1" applyBorder="1" applyAlignment="1" applyProtection="1"/>
    <xf numFmtId="0" fontId="8" fillId="0" borderId="0" xfId="0" applyFont="1" applyAlignment="1" applyProtection="1">
      <alignment horizontal="center" vertical="center" wrapText="1"/>
    </xf>
    <xf numFmtId="0" fontId="2" fillId="0" borderId="0" xfId="0" applyFont="1" applyAlignment="1" applyProtection="1">
      <alignment horizontal="center" vertical="center"/>
    </xf>
    <xf numFmtId="0" fontId="3" fillId="3" borderId="34" xfId="0" applyFont="1" applyFill="1" applyBorder="1" applyAlignment="1" applyProtection="1">
      <alignment horizontal="left"/>
      <protection locked="0"/>
    </xf>
    <xf numFmtId="0" fontId="3" fillId="0" borderId="52" xfId="0" applyFont="1" applyBorder="1" applyAlignment="1" applyProtection="1">
      <alignment horizontal="left"/>
    </xf>
    <xf numFmtId="0" fontId="3" fillId="0" borderId="13" xfId="0" applyFont="1" applyBorder="1" applyAlignment="1" applyProtection="1">
      <alignment horizontal="left"/>
    </xf>
    <xf numFmtId="0" fontId="3" fillId="0" borderId="53" xfId="0" applyFont="1" applyBorder="1" applyAlignment="1" applyProtection="1">
      <alignment horizontal="left"/>
    </xf>
    <xf numFmtId="0" fontId="4" fillId="2" borderId="27" xfId="0" applyFont="1" applyFill="1" applyBorder="1" applyAlignment="1" applyProtection="1">
      <alignment horizontal="left"/>
    </xf>
    <xf numFmtId="0" fontId="4" fillId="2" borderId="28" xfId="0" applyFont="1" applyFill="1" applyBorder="1" applyAlignment="1" applyProtection="1">
      <alignment horizontal="left"/>
    </xf>
    <xf numFmtId="0" fontId="4" fillId="2" borderId="29" xfId="0" applyFont="1" applyFill="1" applyBorder="1" applyAlignment="1" applyProtection="1">
      <alignment horizontal="left"/>
    </xf>
    <xf numFmtId="0" fontId="8" fillId="3" borderId="11" xfId="0" applyFont="1" applyFill="1" applyBorder="1" applyAlignment="1" applyProtection="1">
      <alignment horizontal="left"/>
      <protection locked="0"/>
    </xf>
    <xf numFmtId="15" fontId="8" fillId="3" borderId="11" xfId="0" applyNumberFormat="1" applyFont="1" applyFill="1" applyBorder="1" applyAlignment="1" applyProtection="1">
      <alignment horizontal="left"/>
      <protection locked="0"/>
    </xf>
    <xf numFmtId="0" fontId="3" fillId="9" borderId="2" xfId="0" applyFont="1" applyFill="1" applyBorder="1" applyAlignment="1" applyProtection="1">
      <alignment horizontal="left" wrapText="1"/>
      <protection locked="0"/>
    </xf>
    <xf numFmtId="0" fontId="5" fillId="7" borderId="2" xfId="0" applyFont="1" applyFill="1" applyBorder="1" applyAlignment="1" applyProtection="1">
      <alignment horizontal="center"/>
    </xf>
    <xf numFmtId="15" fontId="18" fillId="9" borderId="12" xfId="0" applyNumberFormat="1" applyFont="1" applyFill="1" applyBorder="1" applyAlignment="1" applyProtection="1">
      <alignment horizontal="center"/>
      <protection locked="0"/>
    </xf>
    <xf numFmtId="15" fontId="18" fillId="9" borderId="14" xfId="0" applyNumberFormat="1" applyFont="1" applyFill="1" applyBorder="1" applyAlignment="1" applyProtection="1">
      <alignment horizontal="center"/>
      <protection locked="0"/>
    </xf>
    <xf numFmtId="0" fontId="18" fillId="9" borderId="12" xfId="0" applyFont="1" applyFill="1" applyBorder="1" applyAlignment="1" applyProtection="1">
      <alignment horizontal="center" wrapText="1"/>
      <protection locked="0"/>
    </xf>
    <xf numFmtId="0" fontId="18" fillId="9" borderId="14" xfId="0" applyFont="1" applyFill="1" applyBorder="1" applyAlignment="1" applyProtection="1">
      <alignment horizontal="center" wrapText="1"/>
      <protection locked="0"/>
    </xf>
    <xf numFmtId="0" fontId="19" fillId="0" borderId="27" xfId="0" applyFont="1" applyBorder="1" applyAlignment="1" applyProtection="1">
      <alignment horizontal="center" vertical="center" wrapText="1"/>
    </xf>
    <xf numFmtId="0" fontId="19" fillId="0" borderId="28" xfId="0" applyFont="1" applyBorder="1" applyAlignment="1" applyProtection="1">
      <alignment horizontal="center" vertical="center" wrapText="1"/>
    </xf>
    <xf numFmtId="0" fontId="19" fillId="0" borderId="29" xfId="0" applyFont="1" applyBorder="1" applyAlignment="1" applyProtection="1">
      <alignment horizontal="center" vertical="center" wrapText="1"/>
    </xf>
    <xf numFmtId="0" fontId="12" fillId="0" borderId="10" xfId="0" applyFont="1" applyBorder="1" applyAlignment="1" applyProtection="1">
      <alignment horizontal="center" vertical="top"/>
    </xf>
    <xf numFmtId="0" fontId="12" fillId="0" borderId="32" xfId="0" applyFont="1" applyBorder="1" applyAlignment="1" applyProtection="1">
      <alignment horizontal="center" vertical="top"/>
    </xf>
    <xf numFmtId="0" fontId="20" fillId="0" borderId="28" xfId="0" applyFont="1" applyBorder="1" applyAlignment="1" applyProtection="1">
      <alignment horizontal="left" wrapText="1"/>
    </xf>
    <xf numFmtId="0" fontId="20" fillId="0" borderId="29" xfId="0" applyFont="1" applyBorder="1" applyAlignment="1" applyProtection="1">
      <alignment horizontal="left" wrapText="1"/>
    </xf>
    <xf numFmtId="0" fontId="20" fillId="0" borderId="34" xfId="0" applyFont="1" applyBorder="1" applyAlignment="1" applyProtection="1">
      <alignment horizontal="left" wrapText="1"/>
    </xf>
    <xf numFmtId="0" fontId="20" fillId="0" borderId="35" xfId="0" applyFont="1" applyBorder="1" applyAlignment="1" applyProtection="1">
      <alignment horizontal="left" wrapText="1"/>
    </xf>
    <xf numFmtId="0" fontId="13" fillId="0" borderId="37" xfId="4" applyBorder="1" applyAlignment="1" applyProtection="1">
      <alignment horizontal="left"/>
    </xf>
    <xf numFmtId="0" fontId="12" fillId="0" borderId="30" xfId="0" applyFont="1" applyBorder="1" applyAlignment="1" applyProtection="1">
      <alignment horizontal="center" vertical="top"/>
    </xf>
    <xf numFmtId="0" fontId="12" fillId="0" borderId="27" xfId="0" applyFont="1" applyBorder="1" applyAlignment="1" applyProtection="1"/>
    <xf numFmtId="0" fontId="12" fillId="0" borderId="28" xfId="0" applyFont="1" applyBorder="1" applyAlignment="1" applyProtection="1"/>
    <xf numFmtId="0" fontId="0" fillId="0" borderId="1"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31" xfId="0" applyBorder="1" applyAlignment="1" applyProtection="1">
      <alignment horizontal="left" vertical="center" wrapText="1"/>
    </xf>
    <xf numFmtId="0" fontId="20" fillId="0" borderId="0" xfId="0" applyFont="1" applyBorder="1" applyAlignment="1" applyProtection="1">
      <alignment horizontal="left" vertical="center" wrapText="1"/>
    </xf>
    <xf numFmtId="0" fontId="20" fillId="0" borderId="31" xfId="0" applyFont="1" applyBorder="1" applyAlignment="1" applyProtection="1">
      <alignment horizontal="left" vertical="center" wrapText="1"/>
    </xf>
    <xf numFmtId="0" fontId="0" fillId="0" borderId="27" xfId="0" applyFont="1" applyBorder="1" applyAlignment="1" applyProtection="1">
      <alignment horizontal="left" vertical="center" wrapText="1"/>
    </xf>
    <xf numFmtId="0" fontId="12" fillId="0" borderId="28" xfId="0" applyFont="1" applyBorder="1" applyAlignment="1" applyProtection="1">
      <alignment horizontal="left" vertical="center" wrapText="1"/>
    </xf>
    <xf numFmtId="0" fontId="12" fillId="0" borderId="0" xfId="0" applyFont="1" applyBorder="1" applyAlignment="1" applyProtection="1">
      <alignment horizontal="left"/>
    </xf>
    <xf numFmtId="0" fontId="0" fillId="0" borderId="33" xfId="0" applyFont="1" applyBorder="1" applyAlignment="1" applyProtection="1">
      <alignment horizontal="left" vertical="center" wrapText="1"/>
    </xf>
    <xf numFmtId="0" fontId="0" fillId="0" borderId="34" xfId="0" applyFont="1" applyBorder="1" applyAlignment="1" applyProtection="1">
      <alignment horizontal="left" vertical="center" wrapText="1"/>
    </xf>
    <xf numFmtId="0" fontId="0" fillId="0" borderId="35" xfId="0" applyFont="1" applyBorder="1" applyAlignment="1" applyProtection="1">
      <alignment horizontal="left" vertical="center" wrapText="1"/>
    </xf>
    <xf numFmtId="0" fontId="0" fillId="0" borderId="34" xfId="0" applyBorder="1" applyAlignment="1" applyProtection="1">
      <alignment horizontal="left" vertical="center" wrapText="1"/>
    </xf>
    <xf numFmtId="0" fontId="0" fillId="0" borderId="35" xfId="0"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1"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31" xfId="0" applyFont="1" applyBorder="1" applyAlignment="1" applyProtection="1">
      <alignment horizontal="left" vertical="center" wrapText="1"/>
    </xf>
    <xf numFmtId="0" fontId="0" fillId="0" borderId="33" xfId="0" applyBorder="1" applyAlignment="1" applyProtection="1">
      <alignment horizontal="left" vertical="center" wrapText="1"/>
    </xf>
    <xf numFmtId="0" fontId="29" fillId="0" borderId="27" xfId="0" applyFont="1" applyBorder="1" applyAlignment="1" applyProtection="1"/>
    <xf numFmtId="0" fontId="29" fillId="0" borderId="28" xfId="0" applyFont="1" applyBorder="1" applyAlignment="1" applyProtection="1"/>
    <xf numFmtId="0" fontId="12" fillId="0" borderId="36" xfId="0" applyFont="1" applyFill="1" applyBorder="1" applyAlignment="1" applyProtection="1">
      <alignment horizontal="center" vertical="center" wrapText="1"/>
    </xf>
    <xf numFmtId="0" fontId="12" fillId="0" borderId="37" xfId="0" applyFont="1" applyFill="1" applyBorder="1" applyAlignment="1" applyProtection="1">
      <alignment horizontal="center" vertical="center" wrapText="1"/>
    </xf>
    <xf numFmtId="0" fontId="12" fillId="0" borderId="38" xfId="0" applyFont="1" applyFill="1" applyBorder="1" applyAlignment="1" applyProtection="1">
      <alignment horizontal="center" vertical="center" wrapText="1"/>
    </xf>
    <xf numFmtId="0" fontId="4" fillId="2" borderId="0" xfId="0" applyFont="1" applyFill="1" applyBorder="1" applyAlignment="1" applyProtection="1">
      <alignment horizontal="left"/>
    </xf>
    <xf numFmtId="0" fontId="5" fillId="2" borderId="27" xfId="0" applyFont="1" applyFill="1" applyBorder="1" applyAlignment="1" applyProtection="1">
      <alignment horizontal="center" vertical="center"/>
    </xf>
    <xf numFmtId="0" fontId="5" fillId="2" borderId="29" xfId="0" applyFont="1" applyFill="1" applyBorder="1" applyAlignment="1" applyProtection="1">
      <alignment horizontal="center" vertical="center"/>
    </xf>
    <xf numFmtId="0" fontId="4" fillId="2" borderId="1" xfId="0" applyFont="1" applyFill="1" applyBorder="1" applyAlignment="1" applyProtection="1">
      <alignment horizontal="left"/>
    </xf>
    <xf numFmtId="0" fontId="5" fillId="2" borderId="36" xfId="0" applyFont="1" applyFill="1" applyBorder="1" applyAlignment="1" applyProtection="1">
      <alignment horizontal="left" vertical="center"/>
    </xf>
    <xf numFmtId="0" fontId="5" fillId="2" borderId="38" xfId="0" applyFont="1" applyFill="1" applyBorder="1" applyAlignment="1" applyProtection="1">
      <alignment horizontal="left" vertical="center"/>
    </xf>
    <xf numFmtId="0" fontId="5" fillId="2" borderId="28" xfId="0" applyFont="1" applyFill="1" applyBorder="1" applyAlignment="1" applyProtection="1">
      <alignment horizontal="center" vertical="center"/>
    </xf>
    <xf numFmtId="0" fontId="6" fillId="11" borderId="39" xfId="0" applyFont="1" applyFill="1" applyBorder="1" applyAlignment="1" applyProtection="1">
      <alignment horizontal="left"/>
    </xf>
    <xf numFmtId="0" fontId="6" fillId="11" borderId="11" xfId="0" applyFont="1" applyFill="1" applyBorder="1" applyAlignment="1" applyProtection="1">
      <alignment horizontal="left"/>
    </xf>
    <xf numFmtId="0" fontId="6" fillId="11" borderId="15" xfId="0" applyFont="1" applyFill="1" applyBorder="1" applyAlignment="1" applyProtection="1">
      <alignment horizontal="left"/>
    </xf>
    <xf numFmtId="0" fontId="3" fillId="3" borderId="2" xfId="0" applyFont="1" applyFill="1" applyBorder="1" applyAlignment="1" applyProtection="1">
      <alignment horizontal="left"/>
      <protection locked="0"/>
    </xf>
    <xf numFmtId="0" fontId="5" fillId="2" borderId="33" xfId="0" applyFont="1" applyFill="1" applyBorder="1" applyAlignment="1" applyProtection="1">
      <alignment horizontal="center" vertical="center"/>
    </xf>
    <xf numFmtId="0" fontId="5" fillId="2" borderId="35" xfId="0" applyFont="1" applyFill="1" applyBorder="1" applyAlignment="1" applyProtection="1">
      <alignment horizontal="center" vertical="center"/>
    </xf>
    <xf numFmtId="0" fontId="8" fillId="4" borderId="12" xfId="0" applyFont="1" applyFill="1" applyBorder="1" applyAlignment="1" applyProtection="1">
      <alignment horizontal="center"/>
    </xf>
    <xf numFmtId="0" fontId="8" fillId="4" borderId="13" xfId="0" applyFont="1" applyFill="1" applyBorder="1" applyAlignment="1" applyProtection="1">
      <alignment horizontal="center"/>
    </xf>
    <xf numFmtId="0" fontId="8" fillId="4" borderId="14" xfId="0" applyFont="1" applyFill="1" applyBorder="1" applyAlignment="1" applyProtection="1">
      <alignment horizontal="center"/>
    </xf>
  </cellXfs>
  <cellStyles count="6">
    <cellStyle name="Comma" xfId="1" builtinId="3"/>
    <cellStyle name="Currency" xfId="2" builtinId="4"/>
    <cellStyle name="Hyperlink" xfId="4" builtinId="8"/>
    <cellStyle name="Normal" xfId="0" builtinId="0"/>
    <cellStyle name="Normal 2" xfId="5"/>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6.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zzg-earlyyearssystemdivision@peelregion.ca" TargetMode="Externa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9.bin"/><Relationship Id="rId7"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printerSettings" Target="../printerSettings/printerSettings21.bin"/><Relationship Id="rId7" Type="http://schemas.openxmlformats.org/officeDocument/2006/relationships/printerSettings" Target="../printerSettings/printerSettings24.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hyperlink" Target="https://www.canada.ca/en/revenue-agency/services/tax/rates.html" TargetMode="External"/><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topLeftCell="A31" zoomScale="85" zoomScaleNormal="85" workbookViewId="0">
      <selection activeCell="P47" sqref="P47"/>
    </sheetView>
  </sheetViews>
  <sheetFormatPr defaultColWidth="9.140625" defaultRowHeight="15" x14ac:dyDescent="0.25"/>
  <cols>
    <col min="1" max="1" width="19" style="309" customWidth="1"/>
    <col min="2" max="2" width="9.42578125" style="8" customWidth="1"/>
    <col min="3" max="9" width="9.140625" style="8"/>
    <col min="10" max="10" width="39.140625" style="8" customWidth="1"/>
    <col min="11" max="16384" width="9.140625" style="8"/>
  </cols>
  <sheetData>
    <row r="1" spans="1:10" ht="18.75" x14ac:dyDescent="0.25">
      <c r="A1" s="373" t="s">
        <v>24</v>
      </c>
      <c r="B1" s="373"/>
      <c r="C1" s="373"/>
      <c r="D1" s="373"/>
      <c r="E1" s="373"/>
      <c r="F1" s="373"/>
      <c r="G1" s="373"/>
      <c r="H1" s="373"/>
      <c r="I1" s="373"/>
      <c r="J1" s="373"/>
    </row>
    <row r="2" spans="1:10" ht="15" customHeight="1" thickBot="1" x14ac:dyDescent="0.3">
      <c r="A2" s="311"/>
      <c r="B2" s="311"/>
      <c r="C2" s="311"/>
      <c r="D2" s="311"/>
      <c r="E2" s="311"/>
      <c r="F2" s="311"/>
      <c r="G2" s="311"/>
      <c r="H2" s="311"/>
      <c r="I2" s="311"/>
      <c r="J2" s="311"/>
    </row>
    <row r="3" spans="1:10" x14ac:dyDescent="0.25">
      <c r="A3" s="374" t="s">
        <v>25</v>
      </c>
      <c r="B3" s="353" t="s">
        <v>225</v>
      </c>
      <c r="C3" s="365"/>
      <c r="D3" s="365"/>
      <c r="E3" s="365"/>
      <c r="F3" s="365"/>
      <c r="G3" s="365"/>
      <c r="H3" s="365"/>
      <c r="I3" s="365"/>
      <c r="J3" s="366"/>
    </row>
    <row r="4" spans="1:10" x14ac:dyDescent="0.25">
      <c r="A4" s="375"/>
      <c r="B4" s="367"/>
      <c r="C4" s="368"/>
      <c r="D4" s="368"/>
      <c r="E4" s="368"/>
      <c r="F4" s="368"/>
      <c r="G4" s="368"/>
      <c r="H4" s="368"/>
      <c r="I4" s="368"/>
      <c r="J4" s="369"/>
    </row>
    <row r="5" spans="1:10" ht="15.75" thickBot="1" x14ac:dyDescent="0.3">
      <c r="A5" s="376"/>
      <c r="B5" s="370"/>
      <c r="C5" s="371"/>
      <c r="D5" s="371"/>
      <c r="E5" s="371"/>
      <c r="F5" s="371"/>
      <c r="G5" s="371"/>
      <c r="H5" s="371"/>
      <c r="I5" s="371"/>
      <c r="J5" s="372"/>
    </row>
    <row r="6" spans="1:10" ht="19.5" thickBot="1" x14ac:dyDescent="0.3">
      <c r="A6" s="5"/>
      <c r="B6" s="315"/>
      <c r="C6" s="315"/>
      <c r="D6" s="315"/>
      <c r="E6" s="315"/>
      <c r="F6" s="315"/>
      <c r="G6" s="315"/>
      <c r="H6" s="315"/>
      <c r="I6" s="315"/>
      <c r="J6" s="6"/>
    </row>
    <row r="7" spans="1:10" ht="18.75" customHeight="1" x14ac:dyDescent="0.25">
      <c r="A7" s="346" t="s">
        <v>55</v>
      </c>
      <c r="B7" s="364" t="s">
        <v>197</v>
      </c>
      <c r="C7" s="365"/>
      <c r="D7" s="365"/>
      <c r="E7" s="365"/>
      <c r="F7" s="365"/>
      <c r="G7" s="365"/>
      <c r="H7" s="365"/>
      <c r="I7" s="365"/>
      <c r="J7" s="366"/>
    </row>
    <row r="8" spans="1:10" ht="18.75" customHeight="1" x14ac:dyDescent="0.25">
      <c r="A8" s="347"/>
      <c r="B8" s="367"/>
      <c r="C8" s="368"/>
      <c r="D8" s="368"/>
      <c r="E8" s="368"/>
      <c r="F8" s="368"/>
      <c r="G8" s="368"/>
      <c r="H8" s="368"/>
      <c r="I8" s="368"/>
      <c r="J8" s="369"/>
    </row>
    <row r="9" spans="1:10" ht="19.5" customHeight="1" x14ac:dyDescent="0.25">
      <c r="A9" s="347"/>
      <c r="B9" s="367"/>
      <c r="C9" s="368"/>
      <c r="D9" s="368"/>
      <c r="E9" s="368"/>
      <c r="F9" s="368"/>
      <c r="G9" s="368"/>
      <c r="H9" s="368"/>
      <c r="I9" s="368"/>
      <c r="J9" s="369"/>
    </row>
    <row r="10" spans="1:10" ht="18.75" customHeight="1" x14ac:dyDescent="0.25">
      <c r="A10" s="347"/>
      <c r="B10" s="367"/>
      <c r="C10" s="368"/>
      <c r="D10" s="368"/>
      <c r="E10" s="368"/>
      <c r="F10" s="368"/>
      <c r="G10" s="368"/>
      <c r="H10" s="368"/>
      <c r="I10" s="368"/>
      <c r="J10" s="369"/>
    </row>
    <row r="11" spans="1:10" ht="18.75" customHeight="1" x14ac:dyDescent="0.25">
      <c r="A11" s="347"/>
      <c r="B11" s="367"/>
      <c r="C11" s="368"/>
      <c r="D11" s="368"/>
      <c r="E11" s="368"/>
      <c r="F11" s="368"/>
      <c r="G11" s="368"/>
      <c r="H11" s="368"/>
      <c r="I11" s="368"/>
      <c r="J11" s="369"/>
    </row>
    <row r="12" spans="1:10" ht="26.25" customHeight="1" x14ac:dyDescent="0.25">
      <c r="A12" s="347"/>
      <c r="B12" s="367"/>
      <c r="C12" s="368"/>
      <c r="D12" s="368"/>
      <c r="E12" s="368"/>
      <c r="F12" s="368"/>
      <c r="G12" s="368"/>
      <c r="H12" s="368"/>
      <c r="I12" s="368"/>
      <c r="J12" s="369"/>
    </row>
    <row r="13" spans="1:10" ht="26.25" customHeight="1" x14ac:dyDescent="0.25">
      <c r="A13" s="347"/>
      <c r="B13" s="367"/>
      <c r="C13" s="368"/>
      <c r="D13" s="368"/>
      <c r="E13" s="368"/>
      <c r="F13" s="368"/>
      <c r="G13" s="368"/>
      <c r="H13" s="368"/>
      <c r="I13" s="368"/>
      <c r="J13" s="369"/>
    </row>
    <row r="14" spans="1:10" ht="25.5" customHeight="1" x14ac:dyDescent="0.25">
      <c r="A14" s="347"/>
      <c r="B14" s="367"/>
      <c r="C14" s="368"/>
      <c r="D14" s="368"/>
      <c r="E14" s="368"/>
      <c r="F14" s="368"/>
      <c r="G14" s="368"/>
      <c r="H14" s="368"/>
      <c r="I14" s="368"/>
      <c r="J14" s="369"/>
    </row>
    <row r="15" spans="1:10" ht="28.5" customHeight="1" thickBot="1" x14ac:dyDescent="0.3">
      <c r="A15" s="348"/>
      <c r="B15" s="370"/>
      <c r="C15" s="371"/>
      <c r="D15" s="371"/>
      <c r="E15" s="371"/>
      <c r="F15" s="371"/>
      <c r="G15" s="371"/>
      <c r="H15" s="371"/>
      <c r="I15" s="371"/>
      <c r="J15" s="372"/>
    </row>
    <row r="16" spans="1:10" ht="19.5" thickBot="1" x14ac:dyDescent="0.3">
      <c r="A16" s="5"/>
      <c r="B16" s="310"/>
      <c r="C16" s="310"/>
      <c r="D16" s="310"/>
      <c r="E16" s="310"/>
      <c r="F16" s="310"/>
      <c r="G16" s="310"/>
      <c r="H16" s="310"/>
      <c r="I16" s="310"/>
      <c r="J16" s="304"/>
    </row>
    <row r="17" spans="1:10" ht="34.5" customHeight="1" thickBot="1" x14ac:dyDescent="0.3">
      <c r="A17" s="210" t="s">
        <v>226</v>
      </c>
      <c r="B17" s="350" t="s">
        <v>227</v>
      </c>
      <c r="C17" s="350"/>
      <c r="D17" s="350"/>
      <c r="E17" s="350"/>
      <c r="F17" s="350"/>
      <c r="G17" s="350"/>
      <c r="H17" s="350"/>
      <c r="I17" s="350"/>
      <c r="J17" s="351"/>
    </row>
    <row r="18" spans="1:10" x14ac:dyDescent="0.25">
      <c r="A18" s="303"/>
      <c r="B18" s="302"/>
      <c r="C18" s="302"/>
      <c r="D18" s="302"/>
      <c r="E18" s="302"/>
      <c r="F18" s="302"/>
      <c r="G18" s="302"/>
      <c r="H18" s="302"/>
      <c r="I18" s="302"/>
      <c r="J18" s="302"/>
    </row>
    <row r="19" spans="1:10" ht="18.75" x14ac:dyDescent="0.25">
      <c r="A19" s="312"/>
      <c r="B19" s="7"/>
      <c r="C19" s="7"/>
      <c r="D19" s="7"/>
      <c r="E19" s="7"/>
      <c r="F19" s="7"/>
      <c r="G19" s="7"/>
      <c r="H19" s="7"/>
      <c r="I19" s="7"/>
      <c r="J19" s="7"/>
    </row>
    <row r="20" spans="1:10" ht="18.75" x14ac:dyDescent="0.25">
      <c r="A20" s="377" t="s">
        <v>26</v>
      </c>
      <c r="B20" s="377"/>
      <c r="C20" s="377"/>
      <c r="D20" s="377"/>
      <c r="E20" s="377"/>
      <c r="F20" s="377"/>
      <c r="G20" s="377"/>
      <c r="H20" s="377"/>
      <c r="I20" s="377"/>
      <c r="J20" s="377"/>
    </row>
    <row r="21" spans="1:10" ht="19.5" thickBot="1" x14ac:dyDescent="0.3">
      <c r="A21" s="312"/>
      <c r="B21" s="312"/>
      <c r="C21" s="312"/>
      <c r="D21" s="312"/>
      <c r="E21" s="312"/>
      <c r="F21" s="312"/>
      <c r="G21" s="312"/>
      <c r="H21" s="312"/>
      <c r="I21" s="312"/>
      <c r="J21" s="312"/>
    </row>
    <row r="22" spans="1:10" ht="91.5" customHeight="1" thickBot="1" x14ac:dyDescent="0.3">
      <c r="A22" s="210" t="s">
        <v>27</v>
      </c>
      <c r="B22" s="335" t="s">
        <v>229</v>
      </c>
      <c r="C22" s="336"/>
      <c r="D22" s="336"/>
      <c r="E22" s="336"/>
      <c r="F22" s="336"/>
      <c r="G22" s="336"/>
      <c r="H22" s="336"/>
      <c r="I22" s="336"/>
      <c r="J22" s="337"/>
    </row>
    <row r="23" spans="1:10" ht="15.75" thickBot="1" x14ac:dyDescent="0.3"/>
    <row r="24" spans="1:10" ht="34.5" customHeight="1" x14ac:dyDescent="0.25">
      <c r="A24" s="346" t="s">
        <v>28</v>
      </c>
      <c r="B24" s="353" t="s">
        <v>152</v>
      </c>
      <c r="C24" s="354"/>
      <c r="D24" s="354"/>
      <c r="E24" s="354"/>
      <c r="F24" s="354"/>
      <c r="G24" s="354"/>
      <c r="H24" s="354"/>
      <c r="I24" s="354"/>
      <c r="J24" s="355"/>
    </row>
    <row r="25" spans="1:10" x14ac:dyDescent="0.25">
      <c r="A25" s="347"/>
      <c r="B25" s="9" t="s">
        <v>29</v>
      </c>
      <c r="C25" s="305" t="s">
        <v>228</v>
      </c>
      <c r="D25" s="10"/>
      <c r="E25" s="10"/>
      <c r="F25" s="10"/>
      <c r="G25" s="10"/>
      <c r="H25" s="10"/>
      <c r="I25" s="10"/>
      <c r="J25" s="11"/>
    </row>
    <row r="26" spans="1:10" ht="65.25" customHeight="1" x14ac:dyDescent="0.25">
      <c r="A26" s="347"/>
      <c r="B26" s="378" t="s">
        <v>66</v>
      </c>
      <c r="C26" s="379"/>
      <c r="D26" s="379"/>
      <c r="E26" s="379"/>
      <c r="F26" s="379"/>
      <c r="G26" s="379"/>
      <c r="H26" s="379"/>
      <c r="I26" s="379"/>
      <c r="J26" s="380"/>
    </row>
    <row r="27" spans="1:10" ht="22.5" customHeight="1" thickBot="1" x14ac:dyDescent="0.3">
      <c r="A27" s="348"/>
      <c r="B27" s="381" t="s">
        <v>232</v>
      </c>
      <c r="C27" s="382"/>
      <c r="D27" s="382"/>
      <c r="E27" s="382"/>
      <c r="F27" s="382"/>
      <c r="G27" s="382"/>
      <c r="H27" s="382"/>
      <c r="I27" s="382"/>
      <c r="J27" s="383"/>
    </row>
    <row r="28" spans="1:10" ht="15.75" thickBot="1" x14ac:dyDescent="0.3">
      <c r="E28" s="12"/>
      <c r="F28" s="12"/>
      <c r="G28" s="12"/>
      <c r="H28" s="12"/>
      <c r="I28" s="12"/>
      <c r="J28" s="12"/>
    </row>
    <row r="29" spans="1:10" ht="15" customHeight="1" thickBot="1" x14ac:dyDescent="0.3">
      <c r="A29" s="232" t="s">
        <v>30</v>
      </c>
      <c r="B29" s="349" t="s">
        <v>31</v>
      </c>
      <c r="C29" s="350"/>
      <c r="D29" s="350"/>
      <c r="E29" s="350"/>
      <c r="F29" s="350"/>
      <c r="G29" s="350"/>
      <c r="H29" s="350"/>
      <c r="I29" s="350"/>
      <c r="J29" s="351"/>
    </row>
    <row r="30" spans="1:10" ht="15.75" thickBot="1" x14ac:dyDescent="0.3">
      <c r="A30" s="13"/>
      <c r="B30" s="12"/>
      <c r="C30" s="12"/>
      <c r="D30" s="12"/>
      <c r="E30" s="12"/>
      <c r="F30" s="12"/>
      <c r="G30" s="12"/>
      <c r="H30" s="12"/>
      <c r="I30" s="12"/>
      <c r="J30" s="12"/>
    </row>
    <row r="31" spans="1:10" ht="50.25" customHeight="1" thickBot="1" x14ac:dyDescent="0.3">
      <c r="A31" s="306" t="s">
        <v>230</v>
      </c>
      <c r="B31" s="349" t="s">
        <v>231</v>
      </c>
      <c r="C31" s="350"/>
      <c r="D31" s="350"/>
      <c r="E31" s="350"/>
      <c r="F31" s="350"/>
      <c r="G31" s="350"/>
      <c r="H31" s="350"/>
      <c r="I31" s="350"/>
      <c r="J31" s="351"/>
    </row>
    <row r="32" spans="1:10" x14ac:dyDescent="0.25">
      <c r="A32" s="13"/>
      <c r="B32" s="12"/>
      <c r="C32" s="12"/>
      <c r="D32" s="12"/>
      <c r="E32" s="12"/>
      <c r="F32" s="12"/>
      <c r="G32" s="12"/>
      <c r="H32" s="12"/>
      <c r="I32" s="12"/>
      <c r="J32" s="12"/>
    </row>
    <row r="33" spans="1:12" ht="18.75" x14ac:dyDescent="0.25">
      <c r="A33" s="352" t="s">
        <v>56</v>
      </c>
      <c r="B33" s="352"/>
      <c r="C33" s="352"/>
      <c r="D33" s="352"/>
      <c r="E33" s="352"/>
      <c r="F33" s="352"/>
      <c r="G33" s="352"/>
      <c r="H33" s="352"/>
      <c r="I33" s="352"/>
      <c r="J33" s="352"/>
    </row>
    <row r="34" spans="1:12" ht="19.5" thickBot="1" x14ac:dyDescent="0.3">
      <c r="A34" s="30"/>
      <c r="B34" s="30"/>
      <c r="C34" s="30"/>
      <c r="D34" s="30"/>
      <c r="E34" s="30"/>
      <c r="F34" s="30"/>
      <c r="G34" s="30"/>
      <c r="H34" s="30"/>
      <c r="I34" s="30"/>
      <c r="J34" s="30"/>
    </row>
    <row r="35" spans="1:12" ht="18.75" customHeight="1" thickBot="1" x14ac:dyDescent="0.3">
      <c r="A35" s="341" t="s">
        <v>188</v>
      </c>
      <c r="B35" s="342"/>
      <c r="C35" s="342"/>
      <c r="D35" s="342"/>
      <c r="E35" s="342"/>
      <c r="F35" s="342"/>
      <c r="G35" s="342"/>
      <c r="H35" s="342"/>
      <c r="I35" s="342"/>
      <c r="J35" s="343"/>
    </row>
    <row r="36" spans="1:12" ht="19.5" thickBot="1" x14ac:dyDescent="0.3">
      <c r="A36" s="30"/>
      <c r="B36" s="212"/>
      <c r="C36" s="212"/>
      <c r="D36" s="212"/>
      <c r="E36" s="212"/>
      <c r="F36" s="212"/>
      <c r="G36" s="212"/>
      <c r="H36" s="212"/>
      <c r="I36" s="212"/>
      <c r="J36" s="212"/>
    </row>
    <row r="37" spans="1:12" s="218" customFormat="1" ht="68.25" customHeight="1" thickBot="1" x14ac:dyDescent="0.3">
      <c r="A37" s="210" t="s">
        <v>187</v>
      </c>
      <c r="B37" s="338" t="s">
        <v>220</v>
      </c>
      <c r="C37" s="339"/>
      <c r="D37" s="339"/>
      <c r="E37" s="339"/>
      <c r="F37" s="339"/>
      <c r="G37" s="339"/>
      <c r="H37" s="339"/>
      <c r="I37" s="339"/>
      <c r="J37" s="340"/>
    </row>
    <row r="38" spans="1:12" ht="15.75" thickBot="1" x14ac:dyDescent="0.3">
      <c r="B38" s="362"/>
      <c r="C38" s="363"/>
      <c r="D38" s="363"/>
      <c r="E38" s="363"/>
      <c r="F38" s="363"/>
      <c r="G38" s="363"/>
      <c r="H38" s="363"/>
      <c r="I38" s="363"/>
      <c r="J38" s="363"/>
    </row>
    <row r="39" spans="1:12" ht="59.25" customHeight="1" x14ac:dyDescent="0.25">
      <c r="A39" s="346" t="s">
        <v>190</v>
      </c>
      <c r="B39" s="353" t="s">
        <v>237</v>
      </c>
      <c r="C39" s="354"/>
      <c r="D39" s="354"/>
      <c r="E39" s="354"/>
      <c r="F39" s="354"/>
      <c r="G39" s="354"/>
      <c r="H39" s="354"/>
      <c r="I39" s="354"/>
      <c r="J39" s="355"/>
      <c r="K39" s="219"/>
      <c r="L39" s="220"/>
    </row>
    <row r="40" spans="1:12" ht="46.5" customHeight="1" x14ac:dyDescent="0.25">
      <c r="A40" s="347"/>
      <c r="B40" s="356"/>
      <c r="C40" s="357"/>
      <c r="D40" s="357"/>
      <c r="E40" s="357"/>
      <c r="F40" s="357"/>
      <c r="G40" s="357"/>
      <c r="H40" s="357"/>
      <c r="I40" s="357"/>
      <c r="J40" s="358"/>
      <c r="K40" s="220"/>
      <c r="L40" s="219"/>
    </row>
    <row r="41" spans="1:12" ht="12.75" customHeight="1" x14ac:dyDescent="0.25">
      <c r="A41" s="347"/>
      <c r="B41" s="356"/>
      <c r="C41" s="357"/>
      <c r="D41" s="357"/>
      <c r="E41" s="357"/>
      <c r="F41" s="357"/>
      <c r="G41" s="357"/>
      <c r="H41" s="357"/>
      <c r="I41" s="357"/>
      <c r="J41" s="358"/>
      <c r="K41" s="219"/>
      <c r="L41" s="219"/>
    </row>
    <row r="42" spans="1:12" x14ac:dyDescent="0.25">
      <c r="A42" s="347"/>
      <c r="B42" s="356"/>
      <c r="C42" s="357"/>
      <c r="D42" s="357"/>
      <c r="E42" s="357"/>
      <c r="F42" s="357"/>
      <c r="G42" s="357"/>
      <c r="H42" s="357"/>
      <c r="I42" s="357"/>
      <c r="J42" s="358"/>
      <c r="K42" s="219"/>
      <c r="L42" s="219"/>
    </row>
    <row r="43" spans="1:12" x14ac:dyDescent="0.25">
      <c r="A43" s="347"/>
      <c r="B43" s="356"/>
      <c r="C43" s="357"/>
      <c r="D43" s="357"/>
      <c r="E43" s="357"/>
      <c r="F43" s="357"/>
      <c r="G43" s="357"/>
      <c r="H43" s="357"/>
      <c r="I43" s="357"/>
      <c r="J43" s="358"/>
      <c r="K43" s="219"/>
      <c r="L43" s="219"/>
    </row>
    <row r="44" spans="1:12" x14ac:dyDescent="0.25">
      <c r="A44" s="347"/>
      <c r="B44" s="356"/>
      <c r="C44" s="357"/>
      <c r="D44" s="357"/>
      <c r="E44" s="357"/>
      <c r="F44" s="357"/>
      <c r="G44" s="357"/>
      <c r="H44" s="357"/>
      <c r="I44" s="357"/>
      <c r="J44" s="358"/>
      <c r="K44" s="219"/>
      <c r="L44" s="219"/>
    </row>
    <row r="45" spans="1:12" ht="38.25" customHeight="1" x14ac:dyDescent="0.25">
      <c r="A45" s="347"/>
      <c r="B45" s="356"/>
      <c r="C45" s="357"/>
      <c r="D45" s="357"/>
      <c r="E45" s="357"/>
      <c r="F45" s="357"/>
      <c r="G45" s="357"/>
      <c r="H45" s="357"/>
      <c r="I45" s="357"/>
      <c r="J45" s="358"/>
      <c r="K45" s="219"/>
      <c r="L45" s="219"/>
    </row>
    <row r="46" spans="1:12" ht="15.75" customHeight="1" x14ac:dyDescent="0.25">
      <c r="A46" s="347"/>
      <c r="B46" s="356"/>
      <c r="C46" s="357"/>
      <c r="D46" s="357"/>
      <c r="E46" s="357"/>
      <c r="F46" s="357"/>
      <c r="G46" s="357"/>
      <c r="H46" s="357"/>
      <c r="I46" s="357"/>
      <c r="J46" s="358"/>
      <c r="K46" s="219"/>
      <c r="L46" s="219"/>
    </row>
    <row r="47" spans="1:12" ht="148.5" customHeight="1" thickBot="1" x14ac:dyDescent="0.3">
      <c r="A47" s="348"/>
      <c r="B47" s="359"/>
      <c r="C47" s="360"/>
      <c r="D47" s="360"/>
      <c r="E47" s="360"/>
      <c r="F47" s="360"/>
      <c r="G47" s="360"/>
      <c r="H47" s="360"/>
      <c r="I47" s="360"/>
      <c r="J47" s="361"/>
      <c r="K47" s="219"/>
      <c r="L47" s="219"/>
    </row>
    <row r="48" spans="1:12" ht="15.75" thickBot="1" x14ac:dyDescent="0.3">
      <c r="A48" s="233"/>
      <c r="B48" s="307"/>
      <c r="C48" s="307"/>
      <c r="D48" s="307"/>
      <c r="E48" s="307"/>
      <c r="F48" s="307"/>
      <c r="G48" s="307"/>
      <c r="H48" s="307"/>
      <c r="I48" s="307"/>
      <c r="J48" s="307"/>
      <c r="K48" s="219"/>
      <c r="L48" s="219"/>
    </row>
    <row r="49" spans="1:12" ht="247.5" customHeight="1" thickBot="1" x14ac:dyDescent="0.3">
      <c r="A49" s="344" t="s">
        <v>189</v>
      </c>
      <c r="B49" s="384" t="s">
        <v>236</v>
      </c>
      <c r="C49" s="385"/>
      <c r="D49" s="385"/>
      <c r="E49" s="385"/>
      <c r="F49" s="385"/>
      <c r="G49" s="385"/>
      <c r="H49" s="385"/>
      <c r="I49" s="385"/>
      <c r="J49" s="386"/>
      <c r="K49" s="221"/>
      <c r="L49" s="222"/>
    </row>
    <row r="50" spans="1:12" ht="174" customHeight="1" thickBot="1" x14ac:dyDescent="0.3">
      <c r="A50" s="345"/>
      <c r="B50" s="335" t="s">
        <v>217</v>
      </c>
      <c r="C50" s="336"/>
      <c r="D50" s="336"/>
      <c r="E50" s="336"/>
      <c r="F50" s="336"/>
      <c r="G50" s="336"/>
      <c r="H50" s="336"/>
      <c r="I50" s="336"/>
      <c r="J50" s="337"/>
      <c r="K50" s="223"/>
      <c r="L50" s="224"/>
    </row>
    <row r="51" spans="1:12" ht="15" customHeight="1" thickBot="1" x14ac:dyDescent="0.3">
      <c r="A51" s="213"/>
      <c r="B51" s="387"/>
      <c r="C51" s="387"/>
      <c r="D51" s="387"/>
      <c r="E51" s="387"/>
      <c r="F51" s="387"/>
      <c r="G51" s="387"/>
      <c r="H51" s="387"/>
      <c r="I51" s="387"/>
      <c r="J51" s="387"/>
      <c r="K51" s="223"/>
      <c r="L51" s="224"/>
    </row>
    <row r="52" spans="1:12" ht="37.5" customHeight="1" thickBot="1" x14ac:dyDescent="0.3">
      <c r="A52" s="210" t="s">
        <v>167</v>
      </c>
      <c r="B52" s="336" t="s">
        <v>219</v>
      </c>
      <c r="C52" s="336"/>
      <c r="D52" s="336"/>
      <c r="E52" s="336"/>
      <c r="F52" s="336"/>
      <c r="G52" s="336"/>
      <c r="H52" s="336"/>
      <c r="I52" s="336"/>
      <c r="J52" s="337"/>
      <c r="K52" s="223"/>
      <c r="L52" s="224"/>
    </row>
    <row r="53" spans="1:12" ht="15" customHeight="1" thickBot="1" x14ac:dyDescent="0.3">
      <c r="A53" s="14"/>
      <c r="B53" s="308"/>
      <c r="C53" s="308"/>
      <c r="D53" s="308"/>
      <c r="E53" s="308"/>
      <c r="F53" s="308"/>
      <c r="G53" s="308"/>
      <c r="H53" s="308"/>
      <c r="I53" s="308"/>
      <c r="J53" s="308"/>
    </row>
    <row r="54" spans="1:12" ht="34.5" customHeight="1" thickBot="1" x14ac:dyDescent="0.3">
      <c r="A54" s="225" t="s">
        <v>191</v>
      </c>
      <c r="B54" s="350" t="s">
        <v>196</v>
      </c>
      <c r="C54" s="350"/>
      <c r="D54" s="350"/>
      <c r="E54" s="350"/>
      <c r="F54" s="350"/>
      <c r="G54" s="350"/>
      <c r="H54" s="350"/>
      <c r="I54" s="350"/>
      <c r="J54" s="351"/>
    </row>
  </sheetData>
  <sheetProtection algorithmName="SHA-512" hashValue="X9TAOh4ucUAQ3AkoKKBSDun+nHM73c2Nz2h4lIMGZ5FUyvj2F0loNSb5LDNO/+GegNi9yM9YFPlMVzDqkpep5w==" saltValue="dEE+ZX4Mjuv1GCXyfrRIoA==" spinCount="100000" sheet="1" objects="1" scenarios="1"/>
  <customSheetViews>
    <customSheetView guid="{68126892-99A6-4707-AB95-928566E32A6F}" scale="85" fitToPage="1">
      <selection activeCell="B39" sqref="B39:J47"/>
      <rowBreaks count="1" manualBreakCount="1">
        <brk id="31" max="16383" man="1"/>
      </rowBreaks>
      <pageMargins left="0.7" right="0.7" top="0.75" bottom="0.75" header="0.3" footer="0.3"/>
      <pageSetup scale="68" fitToHeight="0" orientation="portrait" r:id="rId1"/>
    </customSheetView>
    <customSheetView guid="{E3D3D10A-2737-4A6C-B1AD-ADC447211EB5}" scale="85" fitToPage="1">
      <selection activeCell="P10" sqref="P10"/>
      <rowBreaks count="1" manualBreakCount="1">
        <brk id="31" max="16383" man="1"/>
      </rowBreaks>
      <pageMargins left="0.7" right="0.7" top="0.75" bottom="0.75" header="0.3" footer="0.3"/>
      <pageSetup scale="68" fitToHeight="0" orientation="portrait" r:id="rId2"/>
    </customSheetView>
    <customSheetView guid="{C0978827-C672-43F0-91CA-D7E875C46145}" scale="85" fitToPage="1" topLeftCell="A5">
      <selection activeCell="B41" sqref="B41:J41"/>
      <rowBreaks count="1" manualBreakCount="1">
        <brk id="35" max="16383" man="1"/>
      </rowBreaks>
      <pageMargins left="0.7" right="0.7" top="0.75" bottom="0.75" header="0.3" footer="0.3"/>
      <pageSetup scale="68" fitToHeight="0" orientation="portrait" r:id="rId3"/>
    </customSheetView>
    <customSheetView guid="{6139201C-B219-44AF-AFB1-08E588EB93E4}" scale="85" fitToPage="1">
      <selection activeCell="B3" sqref="B3:J5"/>
      <rowBreaks count="1" manualBreakCount="1">
        <brk id="35" max="16383" man="1"/>
      </rowBreaks>
      <pageMargins left="0.7" right="0.7" top="0.75" bottom="0.75" header="0.3" footer="0.3"/>
      <pageSetup scale="68" fitToHeight="0" orientation="portrait" r:id="rId4"/>
    </customSheetView>
    <customSheetView guid="{9196FBD4-64CA-4C65-ACF6-294218CB1013}" scale="85" fitToPage="1">
      <selection activeCell="P10" sqref="P10"/>
      <rowBreaks count="1" manualBreakCount="1">
        <brk id="31" max="16383" man="1"/>
      </rowBreaks>
      <pageMargins left="0.7" right="0.7" top="0.75" bottom="0.75" header="0.3" footer="0.3"/>
      <pageSetup scale="68" fitToHeight="0" orientation="portrait" r:id="rId5"/>
    </customSheetView>
  </customSheetViews>
  <mergeCells count="26">
    <mergeCell ref="B17:J17"/>
    <mergeCell ref="B7:J15"/>
    <mergeCell ref="A7:A15"/>
    <mergeCell ref="B54:J54"/>
    <mergeCell ref="A1:J1"/>
    <mergeCell ref="A3:A5"/>
    <mergeCell ref="B3:J5"/>
    <mergeCell ref="A20:J20"/>
    <mergeCell ref="B22:J22"/>
    <mergeCell ref="B24:J24"/>
    <mergeCell ref="B26:J26"/>
    <mergeCell ref="B27:J27"/>
    <mergeCell ref="B29:J29"/>
    <mergeCell ref="B49:J49"/>
    <mergeCell ref="B51:J51"/>
    <mergeCell ref="B52:J52"/>
    <mergeCell ref="B50:J50"/>
    <mergeCell ref="B37:J37"/>
    <mergeCell ref="A35:J35"/>
    <mergeCell ref="A49:A50"/>
    <mergeCell ref="A24:A27"/>
    <mergeCell ref="A39:A47"/>
    <mergeCell ref="B31:J31"/>
    <mergeCell ref="A33:J33"/>
    <mergeCell ref="B39:J47"/>
    <mergeCell ref="B38:J38"/>
  </mergeCells>
  <hyperlinks>
    <hyperlink ref="C25" r:id="rId6"/>
  </hyperlinks>
  <pageMargins left="0.7" right="0.7" top="0.75" bottom="0.75" header="0.3" footer="0.3"/>
  <pageSetup scale="68" fitToHeight="0" orientation="portrait" r:id="rId7"/>
  <rowBreaks count="1" manualBreakCount="1">
    <brk id="31"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75"/>
  <sheetViews>
    <sheetView topLeftCell="A71" zoomScale="85" zoomScaleNormal="85" workbookViewId="0">
      <selection activeCell="T98" sqref="T98"/>
    </sheetView>
  </sheetViews>
  <sheetFormatPr defaultColWidth="8.85546875" defaultRowHeight="12.75" x14ac:dyDescent="0.2"/>
  <cols>
    <col min="1" max="1" width="5.7109375" style="62" customWidth="1"/>
    <col min="2" max="2" width="30.7109375" style="60" customWidth="1"/>
    <col min="3" max="3" width="17.85546875" style="60" customWidth="1"/>
    <col min="4" max="4" width="11.7109375" style="60" customWidth="1"/>
    <col min="5" max="5" width="10.85546875" style="60" customWidth="1"/>
    <col min="6" max="6" width="10.7109375" style="60" customWidth="1"/>
    <col min="7" max="7" width="13.85546875" style="60" customWidth="1"/>
    <col min="8" max="8" width="12.85546875" style="60" customWidth="1"/>
    <col min="9" max="9" width="11.5703125" style="60" customWidth="1"/>
    <col min="10" max="10" width="11.7109375" style="60" customWidth="1"/>
    <col min="11" max="11" width="14.140625" style="60" customWidth="1"/>
    <col min="12" max="12" width="11.85546875" style="60" customWidth="1"/>
    <col min="13" max="13" width="13" style="60" customWidth="1"/>
    <col min="14" max="14" width="14.140625" style="60" customWidth="1"/>
    <col min="15" max="15" width="12.28515625" style="60" customWidth="1"/>
    <col min="16" max="16384" width="8.85546875" style="60"/>
  </cols>
  <sheetData>
    <row r="1" spans="1:27" ht="36.75" customHeight="1" x14ac:dyDescent="0.2">
      <c r="A1" s="403" t="s">
        <v>57</v>
      </c>
      <c r="B1" s="403"/>
      <c r="C1" s="403"/>
      <c r="D1" s="403"/>
      <c r="E1" s="403"/>
      <c r="F1" s="403"/>
      <c r="G1" s="403"/>
      <c r="H1" s="403"/>
      <c r="I1" s="403"/>
      <c r="J1" s="403"/>
      <c r="K1" s="403"/>
      <c r="L1" s="403"/>
      <c r="M1" s="59"/>
      <c r="N1" s="59"/>
    </row>
    <row r="2" spans="1:27" ht="45.75" customHeight="1" x14ac:dyDescent="0.2">
      <c r="A2" s="402" t="s">
        <v>149</v>
      </c>
      <c r="B2" s="402"/>
      <c r="C2" s="402"/>
      <c r="D2" s="402"/>
      <c r="E2" s="402"/>
      <c r="F2" s="402"/>
      <c r="G2" s="402"/>
      <c r="H2" s="402"/>
      <c r="I2" s="402"/>
      <c r="J2" s="402"/>
      <c r="K2" s="402"/>
      <c r="L2" s="402"/>
      <c r="M2" s="61"/>
      <c r="N2" s="61"/>
    </row>
    <row r="3" spans="1:27" ht="15" x14ac:dyDescent="0.25">
      <c r="B3" s="63" t="s">
        <v>15</v>
      </c>
      <c r="C3" s="411"/>
      <c r="D3" s="411"/>
      <c r="E3" s="411"/>
      <c r="F3" s="411"/>
      <c r="G3" s="411"/>
      <c r="H3" s="411"/>
      <c r="I3" s="64"/>
    </row>
    <row r="4" spans="1:27" ht="18" x14ac:dyDescent="0.25">
      <c r="C4" s="65"/>
      <c r="D4" s="66"/>
      <c r="E4" s="67"/>
      <c r="F4" s="67"/>
      <c r="G4" s="67"/>
      <c r="I4" s="64"/>
    </row>
    <row r="5" spans="1:27" ht="15.75" customHeight="1" x14ac:dyDescent="0.25">
      <c r="B5" s="68" t="s">
        <v>16</v>
      </c>
      <c r="C5" s="327"/>
      <c r="D5" s="328"/>
      <c r="E5" s="329"/>
      <c r="F5" s="69"/>
      <c r="H5" s="70"/>
      <c r="I5" s="64"/>
    </row>
    <row r="6" spans="1:27" ht="18" customHeight="1" x14ac:dyDescent="0.25">
      <c r="B6" s="68" t="s">
        <v>17</v>
      </c>
      <c r="C6" s="327"/>
      <c r="D6" s="328"/>
      <c r="E6" s="329"/>
      <c r="F6" s="69"/>
      <c r="H6" s="67"/>
      <c r="I6" s="64"/>
    </row>
    <row r="7" spans="1:27" ht="18" customHeight="1" x14ac:dyDescent="0.25">
      <c r="B7" s="68" t="s">
        <v>18</v>
      </c>
      <c r="C7" s="330"/>
      <c r="D7" s="331"/>
      <c r="E7" s="332"/>
    </row>
    <row r="8" spans="1:27" ht="18" customHeight="1" x14ac:dyDescent="0.2"/>
    <row r="9" spans="1:27" ht="18" customHeight="1" x14ac:dyDescent="0.2"/>
    <row r="10" spans="1:27" ht="15" x14ac:dyDescent="0.25">
      <c r="B10" s="63" t="s">
        <v>21</v>
      </c>
      <c r="C10" s="412"/>
      <c r="D10" s="412"/>
      <c r="E10" s="412"/>
      <c r="F10" s="333"/>
      <c r="G10" s="333"/>
      <c r="H10" s="333"/>
    </row>
    <row r="11" spans="1:27" ht="15.75" customHeight="1" x14ac:dyDescent="0.25">
      <c r="B11" s="72"/>
      <c r="C11" s="73"/>
      <c r="D11" s="74"/>
      <c r="E11" s="74"/>
      <c r="F11" s="75"/>
      <c r="G11" s="75"/>
      <c r="H11" s="76"/>
      <c r="J11" s="74"/>
      <c r="K11" s="74"/>
      <c r="L11" s="74"/>
      <c r="M11" s="74"/>
      <c r="N11" s="74"/>
      <c r="O11" s="74"/>
      <c r="P11" s="74"/>
      <c r="Q11" s="74"/>
      <c r="R11" s="74"/>
      <c r="S11" s="74"/>
      <c r="T11" s="74"/>
      <c r="U11" s="74"/>
      <c r="V11" s="74"/>
      <c r="W11" s="74"/>
      <c r="X11" s="74"/>
      <c r="Y11" s="74"/>
      <c r="Z11" s="74"/>
      <c r="AA11" s="74"/>
    </row>
    <row r="12" spans="1:27" ht="15" customHeight="1" x14ac:dyDescent="0.25">
      <c r="B12" s="71" t="s">
        <v>221</v>
      </c>
      <c r="C12" s="71"/>
      <c r="D12" s="71"/>
      <c r="E12" s="301"/>
      <c r="G12" s="75"/>
      <c r="H12" s="75"/>
      <c r="J12" s="74"/>
      <c r="K12" s="74"/>
      <c r="L12" s="74"/>
      <c r="M12" s="74"/>
      <c r="N12" s="74"/>
      <c r="O12" s="74"/>
      <c r="P12" s="74"/>
      <c r="Q12" s="74"/>
      <c r="R12" s="74"/>
      <c r="S12" s="74"/>
      <c r="T12" s="74"/>
      <c r="U12" s="74"/>
      <c r="V12" s="74"/>
      <c r="W12" s="74"/>
      <c r="X12" s="74"/>
      <c r="Y12" s="74"/>
      <c r="Z12" s="74"/>
      <c r="AA12" s="74"/>
    </row>
    <row r="13" spans="1:27" ht="18" customHeight="1" x14ac:dyDescent="0.25">
      <c r="H13" s="67"/>
      <c r="J13" s="74"/>
      <c r="K13" s="74"/>
      <c r="L13" s="74"/>
      <c r="M13" s="74"/>
      <c r="N13" s="74"/>
      <c r="O13" s="74"/>
      <c r="P13" s="74"/>
      <c r="Q13" s="74"/>
      <c r="R13" s="74"/>
      <c r="S13" s="74"/>
      <c r="T13" s="74"/>
      <c r="U13" s="74"/>
      <c r="V13" s="74"/>
      <c r="W13" s="74"/>
      <c r="X13" s="74"/>
      <c r="Y13" s="74"/>
      <c r="Z13" s="74"/>
      <c r="AA13" s="74"/>
    </row>
    <row r="14" spans="1:27" ht="15.75" customHeight="1" x14ac:dyDescent="0.25">
      <c r="C14" s="73"/>
      <c r="D14" s="74"/>
      <c r="E14" s="74"/>
      <c r="F14" s="75"/>
      <c r="G14" s="75"/>
      <c r="H14" s="77"/>
      <c r="J14" s="74"/>
      <c r="K14" s="74"/>
      <c r="L14" s="74"/>
      <c r="M14" s="74"/>
      <c r="N14" s="74"/>
      <c r="O14" s="74"/>
      <c r="P14" s="74"/>
      <c r="Q14" s="74"/>
      <c r="R14" s="74"/>
      <c r="S14" s="74"/>
      <c r="T14" s="74"/>
      <c r="U14" s="74"/>
      <c r="V14" s="74"/>
      <c r="W14" s="74"/>
      <c r="X14" s="74"/>
      <c r="Y14" s="74"/>
      <c r="Z14" s="74"/>
      <c r="AA14" s="74"/>
    </row>
    <row r="15" spans="1:27" ht="15" customHeight="1" x14ac:dyDescent="0.2">
      <c r="A15" s="401" t="s">
        <v>0</v>
      </c>
      <c r="B15" s="401"/>
      <c r="C15" s="401"/>
      <c r="D15" s="401"/>
      <c r="E15" s="401"/>
      <c r="F15" s="401"/>
      <c r="G15" s="401"/>
      <c r="H15" s="401"/>
      <c r="I15" s="401"/>
      <c r="J15" s="401"/>
      <c r="K15" s="401"/>
      <c r="L15" s="401"/>
    </row>
    <row r="16" spans="1:27" ht="13.5" customHeight="1" thickBot="1" x14ac:dyDescent="0.25"/>
    <row r="17" spans="1:12" ht="70.900000000000006" customHeight="1" thickBot="1" x14ac:dyDescent="0.25">
      <c r="A17" s="78" t="s">
        <v>84</v>
      </c>
      <c r="B17" s="78" t="s">
        <v>61</v>
      </c>
      <c r="C17" s="79" t="s">
        <v>235</v>
      </c>
      <c r="D17" s="79" t="s">
        <v>1</v>
      </c>
      <c r="E17" s="79" t="s">
        <v>72</v>
      </c>
      <c r="F17" s="79" t="s">
        <v>2</v>
      </c>
      <c r="G17" s="79" t="s">
        <v>3</v>
      </c>
      <c r="H17" s="80" t="s">
        <v>38</v>
      </c>
      <c r="I17" s="80" t="s">
        <v>81</v>
      </c>
      <c r="J17" s="80" t="s">
        <v>82</v>
      </c>
      <c r="K17" s="80" t="s">
        <v>83</v>
      </c>
      <c r="L17" s="80" t="s">
        <v>85</v>
      </c>
    </row>
    <row r="18" spans="1:12" ht="12.75" customHeight="1" x14ac:dyDescent="0.2">
      <c r="B18" s="81" t="s">
        <v>4</v>
      </c>
      <c r="C18" s="82"/>
      <c r="D18" s="83"/>
      <c r="E18" s="84"/>
      <c r="F18" s="85"/>
      <c r="G18" s="86"/>
      <c r="H18" s="84"/>
    </row>
    <row r="19" spans="1:12" ht="12.75" customHeight="1" x14ac:dyDescent="0.2">
      <c r="A19" s="248">
        <v>3</v>
      </c>
      <c r="B19" s="249" t="s">
        <v>62</v>
      </c>
      <c r="C19" s="250">
        <v>11.6</v>
      </c>
      <c r="D19" s="251">
        <v>14</v>
      </c>
      <c r="E19" s="250">
        <f>+D19-C19</f>
        <v>2.4000000000000004</v>
      </c>
      <c r="F19" s="252">
        <f>IFERROR(E19/C19,"-")</f>
        <v>0.20689655172413796</v>
      </c>
      <c r="G19" s="253">
        <v>1000</v>
      </c>
      <c r="H19" s="254">
        <f>IFERROR(E19*G19,0)</f>
        <v>2400.0000000000005</v>
      </c>
      <c r="I19" s="254">
        <f t="shared" ref="I19:I22" si="0">IFERROR(IF(14-C19=14,0,14-C19),0)</f>
        <v>2.4000000000000004</v>
      </c>
      <c r="J19" s="254">
        <f>+I19*G19</f>
        <v>2400.0000000000005</v>
      </c>
      <c r="K19" s="254">
        <f>+E19-I19</f>
        <v>0</v>
      </c>
      <c r="L19" s="254">
        <f>+K19*G19</f>
        <v>0</v>
      </c>
    </row>
    <row r="20" spans="1:12" ht="12.75" customHeight="1" x14ac:dyDescent="0.2">
      <c r="A20" s="248">
        <v>1</v>
      </c>
      <c r="B20" s="249" t="s">
        <v>63</v>
      </c>
      <c r="C20" s="250">
        <v>12</v>
      </c>
      <c r="D20" s="251">
        <v>14.4</v>
      </c>
      <c r="E20" s="250">
        <f t="shared" ref="E20:E22" si="1">+D20-C20</f>
        <v>2.4000000000000004</v>
      </c>
      <c r="F20" s="252">
        <f t="shared" ref="F20:F22" si="2">IFERROR(E20/C20,"-")</f>
        <v>0.20000000000000004</v>
      </c>
      <c r="G20" s="253">
        <v>2000</v>
      </c>
      <c r="H20" s="254">
        <f t="shared" ref="H20:H22" si="3">IFERROR(E20*G20,0)</f>
        <v>4800.0000000000009</v>
      </c>
      <c r="I20" s="254">
        <f t="shared" si="0"/>
        <v>2</v>
      </c>
      <c r="J20" s="254">
        <f t="shared" ref="J20:J22" si="4">+I20*G20</f>
        <v>4000</v>
      </c>
      <c r="K20" s="254">
        <f t="shared" ref="K20:K22" si="5">+E20-I20</f>
        <v>0.40000000000000036</v>
      </c>
      <c r="L20" s="254">
        <f t="shared" ref="L20:L22" si="6">+K20*G20</f>
        <v>800.00000000000068</v>
      </c>
    </row>
    <row r="21" spans="1:12" ht="12.75" customHeight="1" x14ac:dyDescent="0.2">
      <c r="A21" s="248">
        <v>1</v>
      </c>
      <c r="B21" s="249" t="s">
        <v>64</v>
      </c>
      <c r="C21" s="250">
        <v>13.5</v>
      </c>
      <c r="D21" s="251">
        <v>15.9</v>
      </c>
      <c r="E21" s="250">
        <f t="shared" si="1"/>
        <v>2.4000000000000004</v>
      </c>
      <c r="F21" s="252">
        <f t="shared" si="2"/>
        <v>0.17777777777777781</v>
      </c>
      <c r="G21" s="253">
        <v>2080</v>
      </c>
      <c r="H21" s="254">
        <f t="shared" si="3"/>
        <v>4992.0000000000009</v>
      </c>
      <c r="I21" s="254">
        <f t="shared" si="0"/>
        <v>0.5</v>
      </c>
      <c r="J21" s="254">
        <f t="shared" si="4"/>
        <v>1040</v>
      </c>
      <c r="K21" s="254">
        <f t="shared" si="5"/>
        <v>1.9000000000000004</v>
      </c>
      <c r="L21" s="254">
        <f t="shared" si="6"/>
        <v>3952.0000000000009</v>
      </c>
    </row>
    <row r="22" spans="1:12" x14ac:dyDescent="0.2">
      <c r="A22" s="248">
        <v>1</v>
      </c>
      <c r="B22" s="249" t="s">
        <v>65</v>
      </c>
      <c r="C22" s="250">
        <v>13.9</v>
      </c>
      <c r="D22" s="251">
        <v>16.3</v>
      </c>
      <c r="E22" s="250">
        <f t="shared" si="1"/>
        <v>2.4000000000000004</v>
      </c>
      <c r="F22" s="252">
        <f t="shared" si="2"/>
        <v>0.17266187050359713</v>
      </c>
      <c r="G22" s="253">
        <v>2080</v>
      </c>
      <c r="H22" s="254">
        <f t="shared" si="3"/>
        <v>4992.0000000000009</v>
      </c>
      <c r="I22" s="254">
        <f t="shared" si="0"/>
        <v>9.9999999999999645E-2</v>
      </c>
      <c r="J22" s="254">
        <f t="shared" si="4"/>
        <v>207.99999999999926</v>
      </c>
      <c r="K22" s="254">
        <f t="shared" si="5"/>
        <v>2.3000000000000007</v>
      </c>
      <c r="L22" s="254">
        <f t="shared" si="6"/>
        <v>4784.0000000000018</v>
      </c>
    </row>
    <row r="23" spans="1:12" x14ac:dyDescent="0.2">
      <c r="A23" s="255">
        <f>SUM(A19:A22)</f>
        <v>6</v>
      </c>
      <c r="B23" s="256" t="s">
        <v>5</v>
      </c>
      <c r="C23" s="257"/>
      <c r="D23" s="258"/>
      <c r="E23" s="258"/>
      <c r="F23" s="259"/>
      <c r="G23" s="260"/>
      <c r="H23" s="261">
        <f>SUM(H19:H22)</f>
        <v>17184.000000000004</v>
      </c>
      <c r="I23" s="261"/>
      <c r="J23" s="261">
        <f>SUM(J19:J22)</f>
        <v>7647.9999999999991</v>
      </c>
      <c r="K23" s="261"/>
      <c r="L23" s="261">
        <f t="shared" ref="L23" si="7">SUM(L19:L22)</f>
        <v>9536.0000000000036</v>
      </c>
    </row>
    <row r="24" spans="1:12" x14ac:dyDescent="0.2">
      <c r="A24" s="95"/>
      <c r="B24" s="96" t="s">
        <v>6</v>
      </c>
      <c r="C24" s="97">
        <f>IFERROR(AVERAGE(C19:C22), 0)</f>
        <v>12.75</v>
      </c>
      <c r="D24" s="98"/>
      <c r="E24" s="97">
        <f>IFERROR(AVERAGE(E19:E22), 0)</f>
        <v>2.4000000000000004</v>
      </c>
      <c r="F24" s="99">
        <f>IFERROR(AVERAGE(F19:F22), 0)</f>
        <v>0.18933405000137823</v>
      </c>
      <c r="G24" s="100"/>
      <c r="H24" s="98"/>
      <c r="I24" s="98"/>
      <c r="J24" s="98"/>
      <c r="K24" s="98"/>
      <c r="L24" s="98"/>
    </row>
    <row r="25" spans="1:12" x14ac:dyDescent="0.2">
      <c r="A25" s="101"/>
      <c r="B25" s="102" t="s">
        <v>59</v>
      </c>
      <c r="C25" s="103"/>
      <c r="D25" s="102"/>
      <c r="E25" s="103"/>
      <c r="F25" s="104"/>
      <c r="G25" s="102"/>
      <c r="H25" s="102"/>
      <c r="I25" s="102"/>
    </row>
    <row r="26" spans="1:12" x14ac:dyDescent="0.2">
      <c r="A26" s="27"/>
      <c r="B26" s="1"/>
      <c r="C26" s="26"/>
      <c r="D26" s="26"/>
      <c r="E26" s="88">
        <f>IFERROR(+D26-C26, 0)</f>
        <v>0</v>
      </c>
      <c r="F26" s="89" t="str">
        <f t="shared" ref="F26" si="8">IFERROR(E26/C26,"-")</f>
        <v>-</v>
      </c>
      <c r="G26" s="316"/>
      <c r="H26" s="90">
        <f t="shared" ref="H26:H75" si="9">IFERROR(E26*G26,0)</f>
        <v>0</v>
      </c>
      <c r="I26" s="90">
        <f t="shared" ref="I26:I30" si="10">IFERROR(IF(14-C26=14,0,14-C26),0)</f>
        <v>0</v>
      </c>
      <c r="J26" s="90">
        <f>IFERROR(+I26*G26,0)</f>
        <v>0</v>
      </c>
      <c r="K26" s="90">
        <f>IFERROR(+E26-I26,0)</f>
        <v>0</v>
      </c>
      <c r="L26" s="90">
        <f>IFERROR(+K26*G26,0)</f>
        <v>0</v>
      </c>
    </row>
    <row r="27" spans="1:12" x14ac:dyDescent="0.2">
      <c r="A27" s="27"/>
      <c r="B27" s="1"/>
      <c r="C27" s="26"/>
      <c r="D27" s="26"/>
      <c r="E27" s="88">
        <f t="shared" ref="E27:E75" si="11">IFERROR(+D27-C27, 0)</f>
        <v>0</v>
      </c>
      <c r="F27" s="89" t="str">
        <f t="shared" ref="F27:F75" si="12">IFERROR(E27/C27,"-")</f>
        <v>-</v>
      </c>
      <c r="G27" s="316"/>
      <c r="H27" s="90">
        <f t="shared" si="9"/>
        <v>0</v>
      </c>
      <c r="I27" s="90">
        <f t="shared" si="10"/>
        <v>0</v>
      </c>
      <c r="J27" s="90">
        <f t="shared" ref="J27:J75" si="13">IFERROR(+I27*G27,0)</f>
        <v>0</v>
      </c>
      <c r="K27" s="90">
        <f t="shared" ref="K27:K75" si="14">IFERROR(+E27-I27,0)</f>
        <v>0</v>
      </c>
      <c r="L27" s="90">
        <f t="shared" ref="L27:L75" si="15">IFERROR(+K27*G27,0)</f>
        <v>0</v>
      </c>
    </row>
    <row r="28" spans="1:12" x14ac:dyDescent="0.2">
      <c r="A28" s="27"/>
      <c r="B28" s="1"/>
      <c r="C28" s="26"/>
      <c r="D28" s="26"/>
      <c r="E28" s="88">
        <f t="shared" si="11"/>
        <v>0</v>
      </c>
      <c r="F28" s="89" t="str">
        <f t="shared" si="12"/>
        <v>-</v>
      </c>
      <c r="G28" s="316"/>
      <c r="H28" s="90">
        <f t="shared" si="9"/>
        <v>0</v>
      </c>
      <c r="I28" s="90">
        <f t="shared" si="10"/>
        <v>0</v>
      </c>
      <c r="J28" s="90">
        <f t="shared" si="13"/>
        <v>0</v>
      </c>
      <c r="K28" s="90">
        <f t="shared" si="14"/>
        <v>0</v>
      </c>
      <c r="L28" s="90">
        <f t="shared" si="15"/>
        <v>0</v>
      </c>
    </row>
    <row r="29" spans="1:12" x14ac:dyDescent="0.2">
      <c r="A29" s="27"/>
      <c r="B29" s="1"/>
      <c r="C29" s="26"/>
      <c r="D29" s="26"/>
      <c r="E29" s="88">
        <f t="shared" si="11"/>
        <v>0</v>
      </c>
      <c r="F29" s="89" t="str">
        <f t="shared" si="12"/>
        <v>-</v>
      </c>
      <c r="G29" s="316"/>
      <c r="H29" s="90">
        <f t="shared" si="9"/>
        <v>0</v>
      </c>
      <c r="I29" s="90">
        <f t="shared" si="10"/>
        <v>0</v>
      </c>
      <c r="J29" s="90">
        <f t="shared" si="13"/>
        <v>0</v>
      </c>
      <c r="K29" s="90">
        <f t="shared" si="14"/>
        <v>0</v>
      </c>
      <c r="L29" s="90">
        <f t="shared" si="15"/>
        <v>0</v>
      </c>
    </row>
    <row r="30" spans="1:12" x14ac:dyDescent="0.2">
      <c r="A30" s="27"/>
      <c r="B30" s="1"/>
      <c r="C30" s="26"/>
      <c r="D30" s="26"/>
      <c r="E30" s="88">
        <f t="shared" si="11"/>
        <v>0</v>
      </c>
      <c r="F30" s="89" t="str">
        <f t="shared" si="12"/>
        <v>-</v>
      </c>
      <c r="G30" s="316"/>
      <c r="H30" s="90">
        <f t="shared" si="9"/>
        <v>0</v>
      </c>
      <c r="I30" s="90">
        <f t="shared" si="10"/>
        <v>0</v>
      </c>
      <c r="J30" s="90">
        <f t="shared" si="13"/>
        <v>0</v>
      </c>
      <c r="K30" s="90">
        <f t="shared" si="14"/>
        <v>0</v>
      </c>
      <c r="L30" s="90">
        <f t="shared" si="15"/>
        <v>0</v>
      </c>
    </row>
    <row r="31" spans="1:12" x14ac:dyDescent="0.2">
      <c r="A31" s="27"/>
      <c r="B31" s="1"/>
      <c r="C31" s="26"/>
      <c r="D31" s="26"/>
      <c r="E31" s="88">
        <f t="shared" si="11"/>
        <v>0</v>
      </c>
      <c r="F31" s="89" t="str">
        <f t="shared" si="12"/>
        <v>-</v>
      </c>
      <c r="G31" s="316"/>
      <c r="H31" s="90">
        <f t="shared" si="9"/>
        <v>0</v>
      </c>
      <c r="I31" s="90">
        <f>IFERROR(IF(14-C31=14,0,14-C31),0)</f>
        <v>0</v>
      </c>
      <c r="J31" s="90">
        <f t="shared" si="13"/>
        <v>0</v>
      </c>
      <c r="K31" s="90">
        <f t="shared" si="14"/>
        <v>0</v>
      </c>
      <c r="L31" s="90">
        <f t="shared" si="15"/>
        <v>0</v>
      </c>
    </row>
    <row r="32" spans="1:12" x14ac:dyDescent="0.2">
      <c r="A32" s="27"/>
      <c r="B32" s="1"/>
      <c r="C32" s="26"/>
      <c r="D32" s="26"/>
      <c r="E32" s="88">
        <f t="shared" si="11"/>
        <v>0</v>
      </c>
      <c r="F32" s="89" t="str">
        <f t="shared" si="12"/>
        <v>-</v>
      </c>
      <c r="G32" s="316"/>
      <c r="H32" s="90">
        <f t="shared" si="9"/>
        <v>0</v>
      </c>
      <c r="I32" s="90">
        <f t="shared" ref="I32:I75" si="16">IFERROR(IF(14-C32=14,0,14-C32),0)</f>
        <v>0</v>
      </c>
      <c r="J32" s="90">
        <f t="shared" si="13"/>
        <v>0</v>
      </c>
      <c r="K32" s="90">
        <f t="shared" si="14"/>
        <v>0</v>
      </c>
      <c r="L32" s="90">
        <f t="shared" si="15"/>
        <v>0</v>
      </c>
    </row>
    <row r="33" spans="1:12" x14ac:dyDescent="0.2">
      <c r="A33" s="27"/>
      <c r="B33" s="1"/>
      <c r="C33" s="26"/>
      <c r="D33" s="26"/>
      <c r="E33" s="88">
        <f t="shared" si="11"/>
        <v>0</v>
      </c>
      <c r="F33" s="89" t="str">
        <f t="shared" si="12"/>
        <v>-</v>
      </c>
      <c r="G33" s="316"/>
      <c r="H33" s="90">
        <f t="shared" si="9"/>
        <v>0</v>
      </c>
      <c r="I33" s="90">
        <f t="shared" si="16"/>
        <v>0</v>
      </c>
      <c r="J33" s="90">
        <f t="shared" si="13"/>
        <v>0</v>
      </c>
      <c r="K33" s="90">
        <f t="shared" si="14"/>
        <v>0</v>
      </c>
      <c r="L33" s="90">
        <f t="shared" si="15"/>
        <v>0</v>
      </c>
    </row>
    <row r="34" spans="1:12" x14ac:dyDescent="0.2">
      <c r="A34" s="27"/>
      <c r="B34" s="1"/>
      <c r="C34" s="26"/>
      <c r="D34" s="26"/>
      <c r="E34" s="88">
        <f t="shared" si="11"/>
        <v>0</v>
      </c>
      <c r="F34" s="89" t="str">
        <f t="shared" si="12"/>
        <v>-</v>
      </c>
      <c r="G34" s="316"/>
      <c r="H34" s="90">
        <f t="shared" si="9"/>
        <v>0</v>
      </c>
      <c r="I34" s="90">
        <f t="shared" si="16"/>
        <v>0</v>
      </c>
      <c r="J34" s="90">
        <f t="shared" si="13"/>
        <v>0</v>
      </c>
      <c r="K34" s="90">
        <f t="shared" si="14"/>
        <v>0</v>
      </c>
      <c r="L34" s="90">
        <f t="shared" si="15"/>
        <v>0</v>
      </c>
    </row>
    <row r="35" spans="1:12" x14ac:dyDescent="0.2">
      <c r="A35" s="27"/>
      <c r="B35" s="1"/>
      <c r="C35" s="26"/>
      <c r="D35" s="26"/>
      <c r="E35" s="88">
        <f t="shared" si="11"/>
        <v>0</v>
      </c>
      <c r="F35" s="89" t="str">
        <f t="shared" si="12"/>
        <v>-</v>
      </c>
      <c r="G35" s="316"/>
      <c r="H35" s="90">
        <f t="shared" si="9"/>
        <v>0</v>
      </c>
      <c r="I35" s="90">
        <f t="shared" si="16"/>
        <v>0</v>
      </c>
      <c r="J35" s="90">
        <f t="shared" si="13"/>
        <v>0</v>
      </c>
      <c r="K35" s="90">
        <f t="shared" si="14"/>
        <v>0</v>
      </c>
      <c r="L35" s="90">
        <f t="shared" si="15"/>
        <v>0</v>
      </c>
    </row>
    <row r="36" spans="1:12" x14ac:dyDescent="0.2">
      <c r="A36" s="27"/>
      <c r="B36" s="1"/>
      <c r="C36" s="26"/>
      <c r="D36" s="26"/>
      <c r="E36" s="88">
        <f t="shared" si="11"/>
        <v>0</v>
      </c>
      <c r="F36" s="89" t="str">
        <f t="shared" si="12"/>
        <v>-</v>
      </c>
      <c r="G36" s="316"/>
      <c r="H36" s="90">
        <f t="shared" si="9"/>
        <v>0</v>
      </c>
      <c r="I36" s="90">
        <f t="shared" si="16"/>
        <v>0</v>
      </c>
      <c r="J36" s="90">
        <f t="shared" si="13"/>
        <v>0</v>
      </c>
      <c r="K36" s="90">
        <f t="shared" si="14"/>
        <v>0</v>
      </c>
      <c r="L36" s="90">
        <f t="shared" si="15"/>
        <v>0</v>
      </c>
    </row>
    <row r="37" spans="1:12" x14ac:dyDescent="0.2">
      <c r="A37" s="27"/>
      <c r="B37" s="1"/>
      <c r="C37" s="26"/>
      <c r="D37" s="26"/>
      <c r="E37" s="88">
        <f t="shared" si="11"/>
        <v>0</v>
      </c>
      <c r="F37" s="89" t="str">
        <f t="shared" si="12"/>
        <v>-</v>
      </c>
      <c r="G37" s="316"/>
      <c r="H37" s="90">
        <f t="shared" si="9"/>
        <v>0</v>
      </c>
      <c r="I37" s="90">
        <f t="shared" si="16"/>
        <v>0</v>
      </c>
      <c r="J37" s="90">
        <f t="shared" si="13"/>
        <v>0</v>
      </c>
      <c r="K37" s="90">
        <f t="shared" si="14"/>
        <v>0</v>
      </c>
      <c r="L37" s="90">
        <f t="shared" si="15"/>
        <v>0</v>
      </c>
    </row>
    <row r="38" spans="1:12" x14ac:dyDescent="0.2">
      <c r="A38" s="27"/>
      <c r="B38" s="1"/>
      <c r="C38" s="26"/>
      <c r="D38" s="26"/>
      <c r="E38" s="88">
        <f t="shared" si="11"/>
        <v>0</v>
      </c>
      <c r="F38" s="89" t="str">
        <f t="shared" si="12"/>
        <v>-</v>
      </c>
      <c r="G38" s="316"/>
      <c r="H38" s="90">
        <f t="shared" si="9"/>
        <v>0</v>
      </c>
      <c r="I38" s="90">
        <f t="shared" si="16"/>
        <v>0</v>
      </c>
      <c r="J38" s="90">
        <f t="shared" si="13"/>
        <v>0</v>
      </c>
      <c r="K38" s="90">
        <f t="shared" si="14"/>
        <v>0</v>
      </c>
      <c r="L38" s="90">
        <f t="shared" si="15"/>
        <v>0</v>
      </c>
    </row>
    <row r="39" spans="1:12" x14ac:dyDescent="0.2">
      <c r="A39" s="27"/>
      <c r="B39" s="1"/>
      <c r="C39" s="26"/>
      <c r="D39" s="26"/>
      <c r="E39" s="88">
        <f t="shared" si="11"/>
        <v>0</v>
      </c>
      <c r="F39" s="89" t="str">
        <f t="shared" si="12"/>
        <v>-</v>
      </c>
      <c r="G39" s="316"/>
      <c r="H39" s="90">
        <f t="shared" si="9"/>
        <v>0</v>
      </c>
      <c r="I39" s="90">
        <f t="shared" si="16"/>
        <v>0</v>
      </c>
      <c r="J39" s="90">
        <f t="shared" si="13"/>
        <v>0</v>
      </c>
      <c r="K39" s="90">
        <f t="shared" si="14"/>
        <v>0</v>
      </c>
      <c r="L39" s="90">
        <f t="shared" si="15"/>
        <v>0</v>
      </c>
    </row>
    <row r="40" spans="1:12" x14ac:dyDescent="0.2">
      <c r="A40" s="27"/>
      <c r="B40" s="1"/>
      <c r="C40" s="26"/>
      <c r="D40" s="26"/>
      <c r="E40" s="88">
        <f t="shared" si="11"/>
        <v>0</v>
      </c>
      <c r="F40" s="89" t="str">
        <f t="shared" si="12"/>
        <v>-</v>
      </c>
      <c r="G40" s="316"/>
      <c r="H40" s="90">
        <f t="shared" si="9"/>
        <v>0</v>
      </c>
      <c r="I40" s="90">
        <f t="shared" si="16"/>
        <v>0</v>
      </c>
      <c r="J40" s="90">
        <f t="shared" si="13"/>
        <v>0</v>
      </c>
      <c r="K40" s="90">
        <f t="shared" si="14"/>
        <v>0</v>
      </c>
      <c r="L40" s="90">
        <f t="shared" si="15"/>
        <v>0</v>
      </c>
    </row>
    <row r="41" spans="1:12" x14ac:dyDescent="0.2">
      <c r="A41" s="27"/>
      <c r="B41" s="1"/>
      <c r="C41" s="26"/>
      <c r="D41" s="26"/>
      <c r="E41" s="88">
        <f t="shared" si="11"/>
        <v>0</v>
      </c>
      <c r="F41" s="89" t="str">
        <f t="shared" si="12"/>
        <v>-</v>
      </c>
      <c r="G41" s="316"/>
      <c r="H41" s="90">
        <f t="shared" si="9"/>
        <v>0</v>
      </c>
      <c r="I41" s="90">
        <f t="shared" si="16"/>
        <v>0</v>
      </c>
      <c r="J41" s="90">
        <f t="shared" si="13"/>
        <v>0</v>
      </c>
      <c r="K41" s="90">
        <f t="shared" si="14"/>
        <v>0</v>
      </c>
      <c r="L41" s="90">
        <f t="shared" si="15"/>
        <v>0</v>
      </c>
    </row>
    <row r="42" spans="1:12" x14ac:dyDescent="0.2">
      <c r="A42" s="27"/>
      <c r="B42" s="1"/>
      <c r="C42" s="26"/>
      <c r="D42" s="26"/>
      <c r="E42" s="88">
        <f t="shared" si="11"/>
        <v>0</v>
      </c>
      <c r="F42" s="89" t="str">
        <f t="shared" si="12"/>
        <v>-</v>
      </c>
      <c r="G42" s="316"/>
      <c r="H42" s="90">
        <f t="shared" si="9"/>
        <v>0</v>
      </c>
      <c r="I42" s="90">
        <f t="shared" si="16"/>
        <v>0</v>
      </c>
      <c r="J42" s="90">
        <f t="shared" si="13"/>
        <v>0</v>
      </c>
      <c r="K42" s="90">
        <f t="shared" si="14"/>
        <v>0</v>
      </c>
      <c r="L42" s="90">
        <f t="shared" si="15"/>
        <v>0</v>
      </c>
    </row>
    <row r="43" spans="1:12" x14ac:dyDescent="0.2">
      <c r="A43" s="27"/>
      <c r="B43" s="1"/>
      <c r="C43" s="26"/>
      <c r="D43" s="26"/>
      <c r="E43" s="88">
        <f t="shared" si="11"/>
        <v>0</v>
      </c>
      <c r="F43" s="89" t="str">
        <f t="shared" si="12"/>
        <v>-</v>
      </c>
      <c r="G43" s="316"/>
      <c r="H43" s="90">
        <f t="shared" si="9"/>
        <v>0</v>
      </c>
      <c r="I43" s="90">
        <f t="shared" si="16"/>
        <v>0</v>
      </c>
      <c r="J43" s="90">
        <f t="shared" si="13"/>
        <v>0</v>
      </c>
      <c r="K43" s="90">
        <f t="shared" si="14"/>
        <v>0</v>
      </c>
      <c r="L43" s="90">
        <f t="shared" si="15"/>
        <v>0</v>
      </c>
    </row>
    <row r="44" spans="1:12" x14ac:dyDescent="0.2">
      <c r="A44" s="27"/>
      <c r="B44" s="1"/>
      <c r="C44" s="26"/>
      <c r="D44" s="26"/>
      <c r="E44" s="88">
        <f t="shared" si="11"/>
        <v>0</v>
      </c>
      <c r="F44" s="89" t="str">
        <f t="shared" si="12"/>
        <v>-</v>
      </c>
      <c r="G44" s="316"/>
      <c r="H44" s="90">
        <f t="shared" si="9"/>
        <v>0</v>
      </c>
      <c r="I44" s="90">
        <f t="shared" si="16"/>
        <v>0</v>
      </c>
      <c r="J44" s="90">
        <f t="shared" si="13"/>
        <v>0</v>
      </c>
      <c r="K44" s="90">
        <f t="shared" si="14"/>
        <v>0</v>
      </c>
      <c r="L44" s="90">
        <f t="shared" si="15"/>
        <v>0</v>
      </c>
    </row>
    <row r="45" spans="1:12" x14ac:dyDescent="0.2">
      <c r="A45" s="27"/>
      <c r="B45" s="1"/>
      <c r="C45" s="26"/>
      <c r="D45" s="26"/>
      <c r="E45" s="88">
        <f t="shared" si="11"/>
        <v>0</v>
      </c>
      <c r="F45" s="89" t="str">
        <f t="shared" si="12"/>
        <v>-</v>
      </c>
      <c r="G45" s="316"/>
      <c r="H45" s="90">
        <f t="shared" si="9"/>
        <v>0</v>
      </c>
      <c r="I45" s="90">
        <f t="shared" si="16"/>
        <v>0</v>
      </c>
      <c r="J45" s="90">
        <f t="shared" si="13"/>
        <v>0</v>
      </c>
      <c r="K45" s="90">
        <f t="shared" si="14"/>
        <v>0</v>
      </c>
      <c r="L45" s="90">
        <f t="shared" si="15"/>
        <v>0</v>
      </c>
    </row>
    <row r="46" spans="1:12" x14ac:dyDescent="0.2">
      <c r="A46" s="27"/>
      <c r="B46" s="1"/>
      <c r="C46" s="26"/>
      <c r="D46" s="26"/>
      <c r="E46" s="88">
        <f t="shared" si="11"/>
        <v>0</v>
      </c>
      <c r="F46" s="89" t="str">
        <f t="shared" si="12"/>
        <v>-</v>
      </c>
      <c r="G46" s="316"/>
      <c r="H46" s="90">
        <f t="shared" si="9"/>
        <v>0</v>
      </c>
      <c r="I46" s="90">
        <f t="shared" si="16"/>
        <v>0</v>
      </c>
      <c r="J46" s="90">
        <f t="shared" si="13"/>
        <v>0</v>
      </c>
      <c r="K46" s="90">
        <f t="shared" si="14"/>
        <v>0</v>
      </c>
      <c r="L46" s="90">
        <f t="shared" si="15"/>
        <v>0</v>
      </c>
    </row>
    <row r="47" spans="1:12" x14ac:dyDescent="0.2">
      <c r="A47" s="27"/>
      <c r="B47" s="1"/>
      <c r="C47" s="26"/>
      <c r="D47" s="26"/>
      <c r="E47" s="88">
        <f t="shared" si="11"/>
        <v>0</v>
      </c>
      <c r="F47" s="89" t="str">
        <f t="shared" si="12"/>
        <v>-</v>
      </c>
      <c r="G47" s="316"/>
      <c r="H47" s="90">
        <f t="shared" si="9"/>
        <v>0</v>
      </c>
      <c r="I47" s="90">
        <f t="shared" si="16"/>
        <v>0</v>
      </c>
      <c r="J47" s="90">
        <f t="shared" si="13"/>
        <v>0</v>
      </c>
      <c r="K47" s="90">
        <f t="shared" si="14"/>
        <v>0</v>
      </c>
      <c r="L47" s="90">
        <f t="shared" si="15"/>
        <v>0</v>
      </c>
    </row>
    <row r="48" spans="1:12" x14ac:dyDescent="0.2">
      <c r="A48" s="27"/>
      <c r="B48" s="1"/>
      <c r="C48" s="26"/>
      <c r="D48" s="26"/>
      <c r="E48" s="88">
        <f t="shared" si="11"/>
        <v>0</v>
      </c>
      <c r="F48" s="89" t="str">
        <f t="shared" si="12"/>
        <v>-</v>
      </c>
      <c r="G48" s="316"/>
      <c r="H48" s="90">
        <f t="shared" si="9"/>
        <v>0</v>
      </c>
      <c r="I48" s="90">
        <f t="shared" si="16"/>
        <v>0</v>
      </c>
      <c r="J48" s="90">
        <f t="shared" si="13"/>
        <v>0</v>
      </c>
      <c r="K48" s="90">
        <f t="shared" si="14"/>
        <v>0</v>
      </c>
      <c r="L48" s="90">
        <f t="shared" si="15"/>
        <v>0</v>
      </c>
    </row>
    <row r="49" spans="1:12" x14ac:dyDescent="0.2">
      <c r="A49" s="27"/>
      <c r="B49" s="1"/>
      <c r="C49" s="26"/>
      <c r="D49" s="26"/>
      <c r="E49" s="88">
        <f t="shared" si="11"/>
        <v>0</v>
      </c>
      <c r="F49" s="89" t="str">
        <f t="shared" si="12"/>
        <v>-</v>
      </c>
      <c r="G49" s="316"/>
      <c r="H49" s="90">
        <f t="shared" si="9"/>
        <v>0</v>
      </c>
      <c r="I49" s="90">
        <f t="shared" si="16"/>
        <v>0</v>
      </c>
      <c r="J49" s="90">
        <f t="shared" si="13"/>
        <v>0</v>
      </c>
      <c r="K49" s="90">
        <f t="shared" si="14"/>
        <v>0</v>
      </c>
      <c r="L49" s="90">
        <f t="shared" si="15"/>
        <v>0</v>
      </c>
    </row>
    <row r="50" spans="1:12" x14ac:dyDescent="0.2">
      <c r="A50" s="27"/>
      <c r="B50" s="1"/>
      <c r="C50" s="26"/>
      <c r="D50" s="26"/>
      <c r="E50" s="88">
        <f t="shared" si="11"/>
        <v>0</v>
      </c>
      <c r="F50" s="89" t="str">
        <f t="shared" si="12"/>
        <v>-</v>
      </c>
      <c r="G50" s="316"/>
      <c r="H50" s="90">
        <f t="shared" si="9"/>
        <v>0</v>
      </c>
      <c r="I50" s="90">
        <f t="shared" si="16"/>
        <v>0</v>
      </c>
      <c r="J50" s="90">
        <f t="shared" si="13"/>
        <v>0</v>
      </c>
      <c r="K50" s="90">
        <f t="shared" si="14"/>
        <v>0</v>
      </c>
      <c r="L50" s="90">
        <f t="shared" si="15"/>
        <v>0</v>
      </c>
    </row>
    <row r="51" spans="1:12" x14ac:dyDescent="0.2">
      <c r="A51" s="27"/>
      <c r="B51" s="1"/>
      <c r="C51" s="26"/>
      <c r="D51" s="26"/>
      <c r="E51" s="88">
        <f t="shared" si="11"/>
        <v>0</v>
      </c>
      <c r="F51" s="89" t="str">
        <f t="shared" si="12"/>
        <v>-</v>
      </c>
      <c r="G51" s="316"/>
      <c r="H51" s="90">
        <f t="shared" si="9"/>
        <v>0</v>
      </c>
      <c r="I51" s="90">
        <f t="shared" si="16"/>
        <v>0</v>
      </c>
      <c r="J51" s="90">
        <f t="shared" si="13"/>
        <v>0</v>
      </c>
      <c r="K51" s="90">
        <f t="shared" si="14"/>
        <v>0</v>
      </c>
      <c r="L51" s="90">
        <f t="shared" si="15"/>
        <v>0</v>
      </c>
    </row>
    <row r="52" spans="1:12" x14ac:dyDescent="0.2">
      <c r="A52" s="27"/>
      <c r="B52" s="1"/>
      <c r="C52" s="26"/>
      <c r="D52" s="26"/>
      <c r="E52" s="88">
        <f t="shared" si="11"/>
        <v>0</v>
      </c>
      <c r="F52" s="89" t="str">
        <f t="shared" si="12"/>
        <v>-</v>
      </c>
      <c r="G52" s="316"/>
      <c r="H52" s="90">
        <f t="shared" si="9"/>
        <v>0</v>
      </c>
      <c r="I52" s="90">
        <f t="shared" si="16"/>
        <v>0</v>
      </c>
      <c r="J52" s="90">
        <f t="shared" si="13"/>
        <v>0</v>
      </c>
      <c r="K52" s="90">
        <f t="shared" si="14"/>
        <v>0</v>
      </c>
      <c r="L52" s="90">
        <f t="shared" si="15"/>
        <v>0</v>
      </c>
    </row>
    <row r="53" spans="1:12" x14ac:dyDescent="0.2">
      <c r="A53" s="27"/>
      <c r="B53" s="1"/>
      <c r="C53" s="26"/>
      <c r="D53" s="26"/>
      <c r="E53" s="88">
        <f t="shared" si="11"/>
        <v>0</v>
      </c>
      <c r="F53" s="89" t="str">
        <f t="shared" si="12"/>
        <v>-</v>
      </c>
      <c r="G53" s="316"/>
      <c r="H53" s="90">
        <f t="shared" si="9"/>
        <v>0</v>
      </c>
      <c r="I53" s="90">
        <f t="shared" si="16"/>
        <v>0</v>
      </c>
      <c r="J53" s="90">
        <f t="shared" si="13"/>
        <v>0</v>
      </c>
      <c r="K53" s="90">
        <f t="shared" si="14"/>
        <v>0</v>
      </c>
      <c r="L53" s="90">
        <f t="shared" si="15"/>
        <v>0</v>
      </c>
    </row>
    <row r="54" spans="1:12" x14ac:dyDescent="0.2">
      <c r="A54" s="27"/>
      <c r="B54" s="1"/>
      <c r="C54" s="26"/>
      <c r="D54" s="26"/>
      <c r="E54" s="88">
        <f t="shared" si="11"/>
        <v>0</v>
      </c>
      <c r="F54" s="89" t="str">
        <f t="shared" si="12"/>
        <v>-</v>
      </c>
      <c r="G54" s="316"/>
      <c r="H54" s="90">
        <f t="shared" si="9"/>
        <v>0</v>
      </c>
      <c r="I54" s="90">
        <f t="shared" si="16"/>
        <v>0</v>
      </c>
      <c r="J54" s="90">
        <f t="shared" si="13"/>
        <v>0</v>
      </c>
      <c r="K54" s="90">
        <f t="shared" si="14"/>
        <v>0</v>
      </c>
      <c r="L54" s="90">
        <f t="shared" si="15"/>
        <v>0</v>
      </c>
    </row>
    <row r="55" spans="1:12" x14ac:dyDescent="0.2">
      <c r="A55" s="27"/>
      <c r="B55" s="1"/>
      <c r="C55" s="26"/>
      <c r="D55" s="26"/>
      <c r="E55" s="88">
        <f t="shared" si="11"/>
        <v>0</v>
      </c>
      <c r="F55" s="89" t="str">
        <f t="shared" si="12"/>
        <v>-</v>
      </c>
      <c r="G55" s="316"/>
      <c r="H55" s="90">
        <f t="shared" si="9"/>
        <v>0</v>
      </c>
      <c r="I55" s="90">
        <f t="shared" si="16"/>
        <v>0</v>
      </c>
      <c r="J55" s="90">
        <f t="shared" si="13"/>
        <v>0</v>
      </c>
      <c r="K55" s="90">
        <f t="shared" si="14"/>
        <v>0</v>
      </c>
      <c r="L55" s="90">
        <f t="shared" si="15"/>
        <v>0</v>
      </c>
    </row>
    <row r="56" spans="1:12" x14ac:dyDescent="0.2">
      <c r="A56" s="27"/>
      <c r="B56" s="1"/>
      <c r="C56" s="26"/>
      <c r="D56" s="26"/>
      <c r="E56" s="88">
        <f t="shared" si="11"/>
        <v>0</v>
      </c>
      <c r="F56" s="89" t="str">
        <f t="shared" si="12"/>
        <v>-</v>
      </c>
      <c r="G56" s="316"/>
      <c r="H56" s="90">
        <f t="shared" si="9"/>
        <v>0</v>
      </c>
      <c r="I56" s="90">
        <f t="shared" si="16"/>
        <v>0</v>
      </c>
      <c r="J56" s="90">
        <f t="shared" si="13"/>
        <v>0</v>
      </c>
      <c r="K56" s="90">
        <f t="shared" si="14"/>
        <v>0</v>
      </c>
      <c r="L56" s="90">
        <f t="shared" si="15"/>
        <v>0</v>
      </c>
    </row>
    <row r="57" spans="1:12" x14ac:dyDescent="0.2">
      <c r="A57" s="27"/>
      <c r="B57" s="1"/>
      <c r="C57" s="26"/>
      <c r="D57" s="26"/>
      <c r="E57" s="88">
        <f t="shared" si="11"/>
        <v>0</v>
      </c>
      <c r="F57" s="89" t="str">
        <f t="shared" si="12"/>
        <v>-</v>
      </c>
      <c r="G57" s="316"/>
      <c r="H57" s="90">
        <f t="shared" si="9"/>
        <v>0</v>
      </c>
      <c r="I57" s="90">
        <f t="shared" si="16"/>
        <v>0</v>
      </c>
      <c r="J57" s="90">
        <f t="shared" si="13"/>
        <v>0</v>
      </c>
      <c r="K57" s="90">
        <f t="shared" si="14"/>
        <v>0</v>
      </c>
      <c r="L57" s="90">
        <f t="shared" si="15"/>
        <v>0</v>
      </c>
    </row>
    <row r="58" spans="1:12" x14ac:dyDescent="0.2">
      <c r="A58" s="27"/>
      <c r="B58" s="1"/>
      <c r="C58" s="26"/>
      <c r="D58" s="26"/>
      <c r="E58" s="88">
        <f t="shared" si="11"/>
        <v>0</v>
      </c>
      <c r="F58" s="89" t="str">
        <f t="shared" si="12"/>
        <v>-</v>
      </c>
      <c r="G58" s="316"/>
      <c r="H58" s="90">
        <f t="shared" si="9"/>
        <v>0</v>
      </c>
      <c r="I58" s="90">
        <f t="shared" si="16"/>
        <v>0</v>
      </c>
      <c r="J58" s="90">
        <f t="shared" si="13"/>
        <v>0</v>
      </c>
      <c r="K58" s="90">
        <f t="shared" si="14"/>
        <v>0</v>
      </c>
      <c r="L58" s="90">
        <f t="shared" si="15"/>
        <v>0</v>
      </c>
    </row>
    <row r="59" spans="1:12" x14ac:dyDescent="0.2">
      <c r="A59" s="27"/>
      <c r="B59" s="1"/>
      <c r="C59" s="26"/>
      <c r="D59" s="26"/>
      <c r="E59" s="88">
        <f t="shared" si="11"/>
        <v>0</v>
      </c>
      <c r="F59" s="89" t="str">
        <f t="shared" si="12"/>
        <v>-</v>
      </c>
      <c r="G59" s="316"/>
      <c r="H59" s="90">
        <f t="shared" si="9"/>
        <v>0</v>
      </c>
      <c r="I59" s="90">
        <f t="shared" si="16"/>
        <v>0</v>
      </c>
      <c r="J59" s="90">
        <f t="shared" si="13"/>
        <v>0</v>
      </c>
      <c r="K59" s="90">
        <f t="shared" si="14"/>
        <v>0</v>
      </c>
      <c r="L59" s="90">
        <f t="shared" si="15"/>
        <v>0</v>
      </c>
    </row>
    <row r="60" spans="1:12" x14ac:dyDescent="0.2">
      <c r="A60" s="27"/>
      <c r="B60" s="1"/>
      <c r="C60" s="26"/>
      <c r="D60" s="26"/>
      <c r="E60" s="88">
        <f t="shared" si="11"/>
        <v>0</v>
      </c>
      <c r="F60" s="89" t="str">
        <f t="shared" si="12"/>
        <v>-</v>
      </c>
      <c r="G60" s="316"/>
      <c r="H60" s="90">
        <f t="shared" si="9"/>
        <v>0</v>
      </c>
      <c r="I60" s="90">
        <f t="shared" si="16"/>
        <v>0</v>
      </c>
      <c r="J60" s="90">
        <f t="shared" si="13"/>
        <v>0</v>
      </c>
      <c r="K60" s="90">
        <f t="shared" si="14"/>
        <v>0</v>
      </c>
      <c r="L60" s="90">
        <f t="shared" si="15"/>
        <v>0</v>
      </c>
    </row>
    <row r="61" spans="1:12" x14ac:dyDescent="0.2">
      <c r="A61" s="27"/>
      <c r="B61" s="1"/>
      <c r="C61" s="26"/>
      <c r="D61" s="26"/>
      <c r="E61" s="88">
        <f t="shared" si="11"/>
        <v>0</v>
      </c>
      <c r="F61" s="89" t="str">
        <f t="shared" si="12"/>
        <v>-</v>
      </c>
      <c r="G61" s="316"/>
      <c r="H61" s="90">
        <f t="shared" si="9"/>
        <v>0</v>
      </c>
      <c r="I61" s="90">
        <f t="shared" si="16"/>
        <v>0</v>
      </c>
      <c r="J61" s="90">
        <f t="shared" si="13"/>
        <v>0</v>
      </c>
      <c r="K61" s="90">
        <f t="shared" si="14"/>
        <v>0</v>
      </c>
      <c r="L61" s="90">
        <f t="shared" si="15"/>
        <v>0</v>
      </c>
    </row>
    <row r="62" spans="1:12" x14ac:dyDescent="0.2">
      <c r="A62" s="27"/>
      <c r="B62" s="1"/>
      <c r="C62" s="26"/>
      <c r="D62" s="26"/>
      <c r="E62" s="88">
        <f t="shared" si="11"/>
        <v>0</v>
      </c>
      <c r="F62" s="89" t="str">
        <f t="shared" si="12"/>
        <v>-</v>
      </c>
      <c r="G62" s="316"/>
      <c r="H62" s="90">
        <f t="shared" si="9"/>
        <v>0</v>
      </c>
      <c r="I62" s="90">
        <f t="shared" si="16"/>
        <v>0</v>
      </c>
      <c r="J62" s="90">
        <f t="shared" si="13"/>
        <v>0</v>
      </c>
      <c r="K62" s="90">
        <f t="shared" si="14"/>
        <v>0</v>
      </c>
      <c r="L62" s="90">
        <f t="shared" si="15"/>
        <v>0</v>
      </c>
    </row>
    <row r="63" spans="1:12" x14ac:dyDescent="0.2">
      <c r="A63" s="27"/>
      <c r="B63" s="1"/>
      <c r="C63" s="26"/>
      <c r="D63" s="26"/>
      <c r="E63" s="88">
        <f t="shared" si="11"/>
        <v>0</v>
      </c>
      <c r="F63" s="89" t="str">
        <f t="shared" si="12"/>
        <v>-</v>
      </c>
      <c r="G63" s="316"/>
      <c r="H63" s="90">
        <f t="shared" si="9"/>
        <v>0</v>
      </c>
      <c r="I63" s="90">
        <f t="shared" si="16"/>
        <v>0</v>
      </c>
      <c r="J63" s="90">
        <f t="shared" si="13"/>
        <v>0</v>
      </c>
      <c r="K63" s="90">
        <f t="shared" si="14"/>
        <v>0</v>
      </c>
      <c r="L63" s="90">
        <f t="shared" si="15"/>
        <v>0</v>
      </c>
    </row>
    <row r="64" spans="1:12" x14ac:dyDescent="0.2">
      <c r="A64" s="27"/>
      <c r="B64" s="1"/>
      <c r="C64" s="26"/>
      <c r="D64" s="26"/>
      <c r="E64" s="88">
        <f t="shared" si="11"/>
        <v>0</v>
      </c>
      <c r="F64" s="89" t="str">
        <f t="shared" si="12"/>
        <v>-</v>
      </c>
      <c r="G64" s="316"/>
      <c r="H64" s="90">
        <f t="shared" si="9"/>
        <v>0</v>
      </c>
      <c r="I64" s="90">
        <f t="shared" si="16"/>
        <v>0</v>
      </c>
      <c r="J64" s="90">
        <f t="shared" si="13"/>
        <v>0</v>
      </c>
      <c r="K64" s="90">
        <f t="shared" si="14"/>
        <v>0</v>
      </c>
      <c r="L64" s="90">
        <f t="shared" si="15"/>
        <v>0</v>
      </c>
    </row>
    <row r="65" spans="1:17" x14ac:dyDescent="0.2">
      <c r="A65" s="27"/>
      <c r="B65" s="1"/>
      <c r="C65" s="26"/>
      <c r="D65" s="26"/>
      <c r="E65" s="88">
        <f t="shared" si="11"/>
        <v>0</v>
      </c>
      <c r="F65" s="89" t="str">
        <f t="shared" si="12"/>
        <v>-</v>
      </c>
      <c r="G65" s="316"/>
      <c r="H65" s="90">
        <f t="shared" si="9"/>
        <v>0</v>
      </c>
      <c r="I65" s="90">
        <f t="shared" si="16"/>
        <v>0</v>
      </c>
      <c r="J65" s="90">
        <f t="shared" si="13"/>
        <v>0</v>
      </c>
      <c r="K65" s="90">
        <f t="shared" si="14"/>
        <v>0</v>
      </c>
      <c r="L65" s="90">
        <f t="shared" si="15"/>
        <v>0</v>
      </c>
    </row>
    <row r="66" spans="1:17" x14ac:dyDescent="0.2">
      <c r="A66" s="27"/>
      <c r="B66" s="1"/>
      <c r="C66" s="26"/>
      <c r="D66" s="26"/>
      <c r="E66" s="88">
        <f t="shared" si="11"/>
        <v>0</v>
      </c>
      <c r="F66" s="89" t="str">
        <f t="shared" si="12"/>
        <v>-</v>
      </c>
      <c r="G66" s="316"/>
      <c r="H66" s="90">
        <f t="shared" si="9"/>
        <v>0</v>
      </c>
      <c r="I66" s="90">
        <f t="shared" si="16"/>
        <v>0</v>
      </c>
      <c r="J66" s="90">
        <f t="shared" si="13"/>
        <v>0</v>
      </c>
      <c r="K66" s="90">
        <f t="shared" si="14"/>
        <v>0</v>
      </c>
      <c r="L66" s="90">
        <f t="shared" si="15"/>
        <v>0</v>
      </c>
    </row>
    <row r="67" spans="1:17" x14ac:dyDescent="0.2">
      <c r="A67" s="27"/>
      <c r="B67" s="1"/>
      <c r="C67" s="26"/>
      <c r="D67" s="26"/>
      <c r="E67" s="88">
        <f t="shared" si="11"/>
        <v>0</v>
      </c>
      <c r="F67" s="89" t="str">
        <f t="shared" si="12"/>
        <v>-</v>
      </c>
      <c r="G67" s="316"/>
      <c r="H67" s="90">
        <f t="shared" si="9"/>
        <v>0</v>
      </c>
      <c r="I67" s="90">
        <f t="shared" si="16"/>
        <v>0</v>
      </c>
      <c r="J67" s="90">
        <f t="shared" si="13"/>
        <v>0</v>
      </c>
      <c r="K67" s="90">
        <f t="shared" si="14"/>
        <v>0</v>
      </c>
      <c r="L67" s="90">
        <f t="shared" si="15"/>
        <v>0</v>
      </c>
    </row>
    <row r="68" spans="1:17" x14ac:dyDescent="0.2">
      <c r="A68" s="27"/>
      <c r="B68" s="1"/>
      <c r="C68" s="26"/>
      <c r="D68" s="26"/>
      <c r="E68" s="88">
        <f t="shared" si="11"/>
        <v>0</v>
      </c>
      <c r="F68" s="89" t="str">
        <f t="shared" si="12"/>
        <v>-</v>
      </c>
      <c r="G68" s="316"/>
      <c r="H68" s="90">
        <f t="shared" si="9"/>
        <v>0</v>
      </c>
      <c r="I68" s="90">
        <f t="shared" si="16"/>
        <v>0</v>
      </c>
      <c r="J68" s="90">
        <f t="shared" si="13"/>
        <v>0</v>
      </c>
      <c r="K68" s="90">
        <f t="shared" si="14"/>
        <v>0</v>
      </c>
      <c r="L68" s="90">
        <f t="shared" si="15"/>
        <v>0</v>
      </c>
    </row>
    <row r="69" spans="1:17" x14ac:dyDescent="0.2">
      <c r="A69" s="27"/>
      <c r="B69" s="1"/>
      <c r="C69" s="26"/>
      <c r="D69" s="26"/>
      <c r="E69" s="88">
        <f t="shared" si="11"/>
        <v>0</v>
      </c>
      <c r="F69" s="89" t="str">
        <f t="shared" si="12"/>
        <v>-</v>
      </c>
      <c r="G69" s="316"/>
      <c r="H69" s="90">
        <f t="shared" si="9"/>
        <v>0</v>
      </c>
      <c r="I69" s="90">
        <f t="shared" si="16"/>
        <v>0</v>
      </c>
      <c r="J69" s="90">
        <f t="shared" si="13"/>
        <v>0</v>
      </c>
      <c r="K69" s="90">
        <f t="shared" si="14"/>
        <v>0</v>
      </c>
      <c r="L69" s="90">
        <f t="shared" si="15"/>
        <v>0</v>
      </c>
    </row>
    <row r="70" spans="1:17" x14ac:dyDescent="0.2">
      <c r="A70" s="27"/>
      <c r="B70" s="1"/>
      <c r="C70" s="26"/>
      <c r="D70" s="26"/>
      <c r="E70" s="88">
        <f t="shared" si="11"/>
        <v>0</v>
      </c>
      <c r="F70" s="89" t="str">
        <f t="shared" si="12"/>
        <v>-</v>
      </c>
      <c r="G70" s="316"/>
      <c r="H70" s="90">
        <f t="shared" si="9"/>
        <v>0</v>
      </c>
      <c r="I70" s="90">
        <f t="shared" si="16"/>
        <v>0</v>
      </c>
      <c r="J70" s="90">
        <f t="shared" si="13"/>
        <v>0</v>
      </c>
      <c r="K70" s="90">
        <f t="shared" si="14"/>
        <v>0</v>
      </c>
      <c r="L70" s="90">
        <f t="shared" si="15"/>
        <v>0</v>
      </c>
    </row>
    <row r="71" spans="1:17" x14ac:dyDescent="0.2">
      <c r="A71" s="27"/>
      <c r="B71" s="1"/>
      <c r="C71" s="26"/>
      <c r="D71" s="26"/>
      <c r="E71" s="88">
        <f t="shared" si="11"/>
        <v>0</v>
      </c>
      <c r="F71" s="89" t="str">
        <f t="shared" si="12"/>
        <v>-</v>
      </c>
      <c r="G71" s="316"/>
      <c r="H71" s="90">
        <f t="shared" si="9"/>
        <v>0</v>
      </c>
      <c r="I71" s="90">
        <f t="shared" si="16"/>
        <v>0</v>
      </c>
      <c r="J71" s="90">
        <f t="shared" si="13"/>
        <v>0</v>
      </c>
      <c r="K71" s="90">
        <f t="shared" si="14"/>
        <v>0</v>
      </c>
      <c r="L71" s="90">
        <f t="shared" si="15"/>
        <v>0</v>
      </c>
    </row>
    <row r="72" spans="1:17" x14ac:dyDescent="0.2">
      <c r="A72" s="27"/>
      <c r="B72" s="1"/>
      <c r="C72" s="26"/>
      <c r="D72" s="26"/>
      <c r="E72" s="88">
        <f t="shared" si="11"/>
        <v>0</v>
      </c>
      <c r="F72" s="89" t="str">
        <f t="shared" si="12"/>
        <v>-</v>
      </c>
      <c r="G72" s="316"/>
      <c r="H72" s="90">
        <f t="shared" si="9"/>
        <v>0</v>
      </c>
      <c r="I72" s="90">
        <f t="shared" si="16"/>
        <v>0</v>
      </c>
      <c r="J72" s="90">
        <f t="shared" si="13"/>
        <v>0</v>
      </c>
      <c r="K72" s="90">
        <f t="shared" si="14"/>
        <v>0</v>
      </c>
      <c r="L72" s="90">
        <f t="shared" si="15"/>
        <v>0</v>
      </c>
    </row>
    <row r="73" spans="1:17" x14ac:dyDescent="0.2">
      <c r="A73" s="27"/>
      <c r="B73" s="1"/>
      <c r="C73" s="26"/>
      <c r="D73" s="26"/>
      <c r="E73" s="88">
        <f t="shared" si="11"/>
        <v>0</v>
      </c>
      <c r="F73" s="89" t="str">
        <f t="shared" si="12"/>
        <v>-</v>
      </c>
      <c r="G73" s="316"/>
      <c r="H73" s="90">
        <f t="shared" si="9"/>
        <v>0</v>
      </c>
      <c r="I73" s="90">
        <f t="shared" si="16"/>
        <v>0</v>
      </c>
      <c r="J73" s="90">
        <f t="shared" si="13"/>
        <v>0</v>
      </c>
      <c r="K73" s="90">
        <f t="shared" si="14"/>
        <v>0</v>
      </c>
      <c r="L73" s="90">
        <f t="shared" si="15"/>
        <v>0</v>
      </c>
    </row>
    <row r="74" spans="1:17" x14ac:dyDescent="0.2">
      <c r="A74" s="27"/>
      <c r="B74" s="1"/>
      <c r="C74" s="26"/>
      <c r="D74" s="26"/>
      <c r="E74" s="88">
        <f t="shared" si="11"/>
        <v>0</v>
      </c>
      <c r="F74" s="89" t="str">
        <f t="shared" si="12"/>
        <v>-</v>
      </c>
      <c r="G74" s="316"/>
      <c r="H74" s="90">
        <f t="shared" si="9"/>
        <v>0</v>
      </c>
      <c r="I74" s="90">
        <f t="shared" si="16"/>
        <v>0</v>
      </c>
      <c r="J74" s="90">
        <f t="shared" si="13"/>
        <v>0</v>
      </c>
      <c r="K74" s="90">
        <f t="shared" si="14"/>
        <v>0</v>
      </c>
      <c r="L74" s="90">
        <f t="shared" si="15"/>
        <v>0</v>
      </c>
    </row>
    <row r="75" spans="1:17" x14ac:dyDescent="0.2">
      <c r="A75" s="27"/>
      <c r="B75" s="1"/>
      <c r="C75" s="26"/>
      <c r="D75" s="26"/>
      <c r="E75" s="88">
        <f t="shared" si="11"/>
        <v>0</v>
      </c>
      <c r="F75" s="89" t="str">
        <f t="shared" si="12"/>
        <v>-</v>
      </c>
      <c r="G75" s="316"/>
      <c r="H75" s="90">
        <f t="shared" si="9"/>
        <v>0</v>
      </c>
      <c r="I75" s="90">
        <f t="shared" si="16"/>
        <v>0</v>
      </c>
      <c r="J75" s="90">
        <f t="shared" si="13"/>
        <v>0</v>
      </c>
      <c r="K75" s="90">
        <f t="shared" si="14"/>
        <v>0</v>
      </c>
      <c r="L75" s="90">
        <f t="shared" si="15"/>
        <v>0</v>
      </c>
    </row>
    <row r="76" spans="1:17" x14ac:dyDescent="0.2">
      <c r="A76" s="91">
        <f>SUM(A26:A75)</f>
        <v>0</v>
      </c>
      <c r="B76" s="92" t="s">
        <v>5</v>
      </c>
      <c r="C76" s="93">
        <f>SUM(C26:C75)</f>
        <v>0</v>
      </c>
      <c r="D76" s="93">
        <f>SUM(D26:D75)</f>
        <v>0</v>
      </c>
      <c r="E76" s="93">
        <f t="shared" ref="E76:G76" si="17">SUM(E26:E75)</f>
        <v>0</v>
      </c>
      <c r="F76" s="238">
        <f t="shared" si="17"/>
        <v>0</v>
      </c>
      <c r="G76" s="236">
        <f t="shared" si="17"/>
        <v>0</v>
      </c>
      <c r="H76" s="94">
        <f>SUM(H26:H75)</f>
        <v>0</v>
      </c>
      <c r="I76" s="94">
        <f t="shared" ref="I76:L76" si="18">SUM(I26:I75)</f>
        <v>0</v>
      </c>
      <c r="J76" s="94">
        <f t="shared" si="18"/>
        <v>0</v>
      </c>
      <c r="K76" s="94">
        <f t="shared" si="18"/>
        <v>0</v>
      </c>
      <c r="L76" s="94">
        <f t="shared" si="18"/>
        <v>0</v>
      </c>
    </row>
    <row r="77" spans="1:17" ht="14.25" x14ac:dyDescent="0.2">
      <c r="A77" s="105"/>
      <c r="B77" s="106" t="s">
        <v>6</v>
      </c>
      <c r="C77" s="97">
        <f>IFERROR(+C76/$A$76,0)</f>
        <v>0</v>
      </c>
      <c r="D77" s="97">
        <f t="shared" ref="D77:L77" si="19">IFERROR(+D76/$A$76,0)</f>
        <v>0</v>
      </c>
      <c r="E77" s="97">
        <f t="shared" si="19"/>
        <v>0</v>
      </c>
      <c r="F77" s="239">
        <f t="shared" si="19"/>
        <v>0</v>
      </c>
      <c r="G77" s="237">
        <f t="shared" si="19"/>
        <v>0</v>
      </c>
      <c r="H77" s="97">
        <f t="shared" si="19"/>
        <v>0</v>
      </c>
      <c r="I77" s="97">
        <f t="shared" si="19"/>
        <v>0</v>
      </c>
      <c r="J77" s="97">
        <f t="shared" si="19"/>
        <v>0</v>
      </c>
      <c r="K77" s="97">
        <f t="shared" si="19"/>
        <v>0</v>
      </c>
      <c r="L77" s="97">
        <f t="shared" si="19"/>
        <v>0</v>
      </c>
    </row>
    <row r="78" spans="1:17" x14ac:dyDescent="0.2">
      <c r="G78" s="107"/>
      <c r="H78" s="107"/>
      <c r="I78" s="108"/>
      <c r="J78" s="107"/>
      <c r="K78" s="243"/>
      <c r="L78" s="107"/>
      <c r="M78" s="107"/>
      <c r="N78" s="107"/>
      <c r="O78" s="107"/>
      <c r="P78" s="107"/>
      <c r="Q78" s="107"/>
    </row>
    <row r="79" spans="1:17" ht="13.5" thickBot="1" x14ac:dyDescent="0.25">
      <c r="G79" s="107"/>
      <c r="H79" s="107"/>
      <c r="I79" s="107"/>
      <c r="J79" s="107"/>
      <c r="K79" s="107"/>
      <c r="L79" s="107"/>
      <c r="M79" s="107"/>
      <c r="N79" s="107"/>
      <c r="O79" s="107"/>
      <c r="P79" s="107"/>
      <c r="Q79" s="107"/>
    </row>
    <row r="80" spans="1:17" x14ac:dyDescent="0.2">
      <c r="B80" s="408" t="s">
        <v>58</v>
      </c>
      <c r="C80" s="409"/>
      <c r="D80" s="409"/>
      <c r="E80" s="409"/>
      <c r="F80" s="409"/>
      <c r="G80" s="409"/>
      <c r="H80" s="409"/>
      <c r="I80" s="409"/>
      <c r="J80" s="409"/>
      <c r="K80" s="409"/>
      <c r="L80" s="409"/>
      <c r="M80" s="409"/>
      <c r="N80" s="409"/>
      <c r="O80" s="410"/>
    </row>
    <row r="81" spans="1:16" s="74" customFormat="1" x14ac:dyDescent="0.2">
      <c r="A81" s="109"/>
      <c r="B81" s="110"/>
      <c r="C81" s="111"/>
      <c r="D81" s="111"/>
      <c r="E81" s="111"/>
      <c r="F81" s="111"/>
      <c r="G81" s="112"/>
      <c r="H81" s="112"/>
      <c r="I81" s="112"/>
      <c r="J81" s="112"/>
      <c r="K81" s="112"/>
      <c r="L81" s="112"/>
      <c r="M81" s="112"/>
      <c r="N81" s="112"/>
      <c r="O81" s="113"/>
    </row>
    <row r="82" spans="1:16" s="74" customFormat="1" ht="13.5" thickBot="1" x14ac:dyDescent="0.25">
      <c r="A82" s="109"/>
      <c r="B82" s="114" t="s">
        <v>73</v>
      </c>
      <c r="C82" s="404"/>
      <c r="D82" s="404"/>
      <c r="E82" s="404"/>
      <c r="F82" s="111"/>
      <c r="G82" s="112"/>
      <c r="H82" s="112"/>
      <c r="I82" s="112"/>
      <c r="J82" s="112"/>
      <c r="K82" s="112"/>
      <c r="L82" s="112"/>
      <c r="M82" s="112"/>
      <c r="N82" s="112"/>
      <c r="O82" s="113"/>
    </row>
    <row r="83" spans="1:16" ht="13.5" thickBot="1" x14ac:dyDescent="0.25">
      <c r="B83" s="115"/>
      <c r="C83" s="116"/>
      <c r="D83" s="116"/>
      <c r="E83" s="116"/>
      <c r="F83" s="116"/>
      <c r="G83" s="117"/>
      <c r="H83" s="118"/>
      <c r="I83" s="118"/>
      <c r="J83" s="118"/>
      <c r="K83" s="118"/>
      <c r="L83" s="118"/>
      <c r="M83" s="118"/>
      <c r="N83" s="118"/>
      <c r="O83" s="119"/>
    </row>
    <row r="84" spans="1:16" ht="51" customHeight="1" x14ac:dyDescent="0.2">
      <c r="B84" s="120" t="s">
        <v>7</v>
      </c>
      <c r="C84" s="121" t="s">
        <v>23</v>
      </c>
      <c r="D84" s="121" t="s">
        <v>67</v>
      </c>
      <c r="E84" s="122" t="s">
        <v>8</v>
      </c>
      <c r="F84" s="122" t="s">
        <v>9</v>
      </c>
      <c r="G84" s="122" t="s">
        <v>77</v>
      </c>
      <c r="H84" s="121" t="s">
        <v>76</v>
      </c>
      <c r="I84" s="121" t="s">
        <v>78</v>
      </c>
      <c r="J84" s="121" t="s">
        <v>208</v>
      </c>
      <c r="K84" s="121" t="s">
        <v>186</v>
      </c>
      <c r="L84" s="121" t="s">
        <v>79</v>
      </c>
      <c r="M84" s="121" t="s">
        <v>209</v>
      </c>
      <c r="N84" s="123" t="s">
        <v>80</v>
      </c>
      <c r="O84" s="124" t="s">
        <v>218</v>
      </c>
      <c r="P84" s="74"/>
    </row>
    <row r="85" spans="1:16" x14ac:dyDescent="0.2">
      <c r="B85" s="262" t="s">
        <v>4</v>
      </c>
      <c r="C85" s="263"/>
      <c r="D85" s="263"/>
      <c r="E85" s="264"/>
      <c r="F85" s="265"/>
      <c r="G85" s="266"/>
      <c r="H85" s="267"/>
      <c r="I85" s="264"/>
      <c r="J85" s="268"/>
      <c r="K85" s="269"/>
      <c r="L85" s="269"/>
      <c r="M85" s="269"/>
      <c r="N85" s="269"/>
      <c r="O85" s="270"/>
    </row>
    <row r="86" spans="1:16" x14ac:dyDescent="0.2">
      <c r="B86" s="271" t="s">
        <v>10</v>
      </c>
      <c r="C86" s="250">
        <v>50</v>
      </c>
      <c r="D86" s="272">
        <v>54.5</v>
      </c>
      <c r="E86" s="250">
        <f>+D86-C86</f>
        <v>4.5</v>
      </c>
      <c r="F86" s="273">
        <f>IFERROR(+E86/C86,"-")</f>
        <v>0.09</v>
      </c>
      <c r="G86" s="249">
        <v>261</v>
      </c>
      <c r="H86" s="248">
        <v>5</v>
      </c>
      <c r="I86" s="250">
        <f>+E86*G86*H86</f>
        <v>5872.5</v>
      </c>
      <c r="J86" s="272">
        <f>-I86/$I$90*$J$23</f>
        <v>-1263.2388988503321</v>
      </c>
      <c r="K86" s="272">
        <f>+I86+J86</f>
        <v>4609.2611011496683</v>
      </c>
      <c r="L86" s="250">
        <f>+K86/H86/G86</f>
        <v>3.5320008437928494</v>
      </c>
      <c r="M86" s="272">
        <f>+C86+L86</f>
        <v>53.532000843792851</v>
      </c>
      <c r="N86" s="274">
        <f t="shared" ref="N86:N87" si="20">(+M86/C86)-1</f>
        <v>7.064001687585697E-2</v>
      </c>
      <c r="O86" s="275">
        <f>(D86-M86)*G86/12</f>
        <v>21.053981647505498</v>
      </c>
    </row>
    <row r="87" spans="1:16" x14ac:dyDescent="0.2">
      <c r="B87" s="271" t="s">
        <v>11</v>
      </c>
      <c r="C87" s="250">
        <v>45</v>
      </c>
      <c r="D87" s="272">
        <v>49</v>
      </c>
      <c r="E87" s="250">
        <f t="shared" ref="E87" si="21">+D87-C87</f>
        <v>4</v>
      </c>
      <c r="F87" s="273">
        <f t="shared" ref="F87" si="22">IFERROR(+E87/C87,"-")</f>
        <v>8.8888888888888892E-2</v>
      </c>
      <c r="G87" s="249">
        <v>261</v>
      </c>
      <c r="H87" s="248">
        <v>10</v>
      </c>
      <c r="I87" s="250">
        <f t="shared" ref="I87" si="23">+E87*G87*H87</f>
        <v>10440</v>
      </c>
      <c r="J87" s="272">
        <f t="shared" ref="J87:J89" si="24">-I87/$I$90*$J$23</f>
        <v>-2245.7580424005905</v>
      </c>
      <c r="K87" s="272">
        <f t="shared" ref="K87" si="25">+I87+J87</f>
        <v>8194.2419575994099</v>
      </c>
      <c r="L87" s="250">
        <f t="shared" ref="L87" si="26">+K87/H87/G87</f>
        <v>3.1395563055936435</v>
      </c>
      <c r="M87" s="272">
        <f t="shared" ref="M87" si="27">+C87+L87</f>
        <v>48.139556305593644</v>
      </c>
      <c r="N87" s="274">
        <f t="shared" si="20"/>
        <v>6.9767917902080923E-2</v>
      </c>
      <c r="O87" s="275">
        <f t="shared" ref="O87:O89" si="28">(D87-M87)*G87/12</f>
        <v>18.714650353338254</v>
      </c>
    </row>
    <row r="88" spans="1:16" x14ac:dyDescent="0.2">
      <c r="B88" s="271" t="s">
        <v>12</v>
      </c>
      <c r="C88" s="250">
        <v>43</v>
      </c>
      <c r="D88" s="272">
        <v>46</v>
      </c>
      <c r="E88" s="250">
        <f>+D88-C88</f>
        <v>3</v>
      </c>
      <c r="F88" s="273">
        <f>IFERROR(+E88/C88,"-")</f>
        <v>6.9767441860465115E-2</v>
      </c>
      <c r="G88" s="249">
        <v>261</v>
      </c>
      <c r="H88" s="248">
        <v>20</v>
      </c>
      <c r="I88" s="250">
        <f>+E88*G88*H88</f>
        <v>15660</v>
      </c>
      <c r="J88" s="272">
        <f t="shared" si="24"/>
        <v>-3368.6370636008855</v>
      </c>
      <c r="K88" s="272">
        <f>+I88+J88</f>
        <v>12291.362936399115</v>
      </c>
      <c r="L88" s="250">
        <f>+K88/H88/G88</f>
        <v>2.3546672291952326</v>
      </c>
      <c r="M88" s="272">
        <f>+C88+L88</f>
        <v>45.354667229195229</v>
      </c>
      <c r="N88" s="274">
        <f>(+M88/C88)-1</f>
        <v>5.4759703004540139E-2</v>
      </c>
      <c r="O88" s="275">
        <f t="shared" si="28"/>
        <v>14.035987765003767</v>
      </c>
    </row>
    <row r="89" spans="1:16" x14ac:dyDescent="0.2">
      <c r="B89" s="249" t="s">
        <v>151</v>
      </c>
      <c r="C89" s="276">
        <v>25</v>
      </c>
      <c r="D89" s="272">
        <v>25.75</v>
      </c>
      <c r="E89" s="250">
        <f>+D89-C89</f>
        <v>0.75</v>
      </c>
      <c r="F89" s="273">
        <f>IFERROR(+E89/C89,"-")</f>
        <v>0.03</v>
      </c>
      <c r="G89" s="277">
        <v>191</v>
      </c>
      <c r="H89" s="248">
        <v>25</v>
      </c>
      <c r="I89" s="250">
        <f>+E89*G89*H89</f>
        <v>3581.25</v>
      </c>
      <c r="J89" s="272">
        <f t="shared" si="24"/>
        <v>-770.36599514819102</v>
      </c>
      <c r="K89" s="272">
        <f>+I89+J89</f>
        <v>2810.8840048518091</v>
      </c>
      <c r="L89" s="250">
        <f>+K89/H89/G89</f>
        <v>0.58866680729880816</v>
      </c>
      <c r="M89" s="272">
        <f>+C89+L89</f>
        <v>25.588666807298807</v>
      </c>
      <c r="N89" s="274">
        <f>(+M89/C89)-1</f>
        <v>2.3546672291952397E-2</v>
      </c>
      <c r="O89" s="275">
        <f t="shared" si="28"/>
        <v>2.5678866504939841</v>
      </c>
    </row>
    <row r="90" spans="1:16" ht="13.5" thickBot="1" x14ac:dyDescent="0.25">
      <c r="B90" s="278" t="s">
        <v>5</v>
      </c>
      <c r="C90" s="279"/>
      <c r="D90" s="279"/>
      <c r="E90" s="279"/>
      <c r="F90" s="280"/>
      <c r="G90" s="281"/>
      <c r="H90" s="282">
        <f>SUM(H86:H89)</f>
        <v>60</v>
      </c>
      <c r="I90" s="283">
        <f>SUM(I86:I89)</f>
        <v>35553.75</v>
      </c>
      <c r="J90" s="283">
        <f>SUM(J86:J89)</f>
        <v>-7648</v>
      </c>
      <c r="K90" s="283">
        <f>SUM(K86:K89)</f>
        <v>27905.750000000004</v>
      </c>
      <c r="L90" s="249"/>
      <c r="M90" s="249"/>
      <c r="N90" s="249"/>
      <c r="O90" s="284">
        <f>SUM(O86:O89)</f>
        <v>56.372506416341501</v>
      </c>
    </row>
    <row r="91" spans="1:16" x14ac:dyDescent="0.2">
      <c r="B91" s="271" t="s">
        <v>6</v>
      </c>
      <c r="C91" s="272">
        <f>IFERROR(AVERAGE(C86:C89),"-")</f>
        <v>40.75</v>
      </c>
      <c r="D91" s="272">
        <f>IFERROR(AVERAGE(D86:D89),"-")</f>
        <v>43.8125</v>
      </c>
      <c r="E91" s="285">
        <f>IFERROR(AVERAGE(E86:E89),"-")</f>
        <v>3.0625</v>
      </c>
      <c r="F91" s="273">
        <f>IFERROR(AVERAGE(F86:F89),"-")</f>
        <v>6.9664082687338508E-2</v>
      </c>
      <c r="G91" s="249"/>
      <c r="H91" s="249"/>
      <c r="I91" s="249"/>
      <c r="J91" s="249"/>
      <c r="K91" s="249"/>
      <c r="L91" s="283">
        <f>AVERAGE(L86:L89)</f>
        <v>2.4037227964701335</v>
      </c>
      <c r="M91" s="283">
        <f>AVERAGE(M86:M89)</f>
        <v>43.153722796470134</v>
      </c>
      <c r="N91" s="286">
        <f>AVERAGE(N86:N89)</f>
        <v>5.4678577518607607E-2</v>
      </c>
      <c r="O91" s="275"/>
    </row>
    <row r="92" spans="1:16" ht="14.25" customHeight="1" x14ac:dyDescent="0.2">
      <c r="B92" s="405" t="s">
        <v>59</v>
      </c>
      <c r="C92" s="406"/>
      <c r="D92" s="406"/>
      <c r="E92" s="406"/>
      <c r="F92" s="406"/>
      <c r="G92" s="406"/>
      <c r="H92" s="406"/>
      <c r="I92" s="406"/>
      <c r="J92" s="406"/>
      <c r="K92" s="406"/>
      <c r="L92" s="406"/>
      <c r="M92" s="406"/>
      <c r="N92" s="406"/>
      <c r="O92" s="407"/>
    </row>
    <row r="93" spans="1:16" ht="14.25" customHeight="1" x14ac:dyDescent="0.2">
      <c r="B93" s="43"/>
      <c r="C93" s="26"/>
      <c r="D93" s="26"/>
      <c r="E93" s="125">
        <f>+D93-C93</f>
        <v>0</v>
      </c>
      <c r="F93" s="126" t="str">
        <f t="shared" ref="F93:F95" si="29">IFERROR(+E93/C93,"-")</f>
        <v>-</v>
      </c>
      <c r="G93" s="322"/>
      <c r="H93" s="322"/>
      <c r="I93" s="125">
        <f>+E93*G93*H93</f>
        <v>0</v>
      </c>
      <c r="J93" s="98">
        <f>IFERROR(-I93/$I$143*$J$76,0)</f>
        <v>0</v>
      </c>
      <c r="K93" s="98">
        <f>IFERROR(+I93+J93,0)</f>
        <v>0</v>
      </c>
      <c r="L93" s="88" t="str">
        <f>IFERROR((+K93/H93/G93),"-")</f>
        <v>-</v>
      </c>
      <c r="M93" s="98" t="str">
        <f>IFERROR((+C93+L93),"-")</f>
        <v>-</v>
      </c>
      <c r="N93" s="129" t="str">
        <f>IFERROR(((+M93/C93)-1),"-")</f>
        <v>-</v>
      </c>
      <c r="O93" s="130" t="str">
        <f t="shared" ref="O93:O96" si="30">IFERROR((L93*G93/4),"-")</f>
        <v>-</v>
      </c>
    </row>
    <row r="94" spans="1:16" ht="14.25" customHeight="1" x14ac:dyDescent="0.2">
      <c r="B94" s="317"/>
      <c r="C94" s="2"/>
      <c r="D94" s="2"/>
      <c r="E94" s="125">
        <f t="shared" ref="E94:E95" si="31">+D94-C94</f>
        <v>0</v>
      </c>
      <c r="F94" s="126" t="str">
        <f t="shared" si="29"/>
        <v>-</v>
      </c>
      <c r="G94" s="322"/>
      <c r="H94" s="322"/>
      <c r="I94" s="125">
        <f>+E94*G94*H94</f>
        <v>0</v>
      </c>
      <c r="J94" s="98">
        <f t="shared" ref="J94:J142" si="32">IFERROR(-I94/$I$143*$J$76,0)</f>
        <v>0</v>
      </c>
      <c r="K94" s="98">
        <f t="shared" ref="K94:K142" si="33">IFERROR(+I94+J94,0)</f>
        <v>0</v>
      </c>
      <c r="L94" s="88" t="str">
        <f t="shared" ref="L94:L95" si="34">IFERROR((+K94/H94/G94),"-")</f>
        <v>-</v>
      </c>
      <c r="M94" s="98" t="str">
        <f t="shared" ref="M94:M95" si="35">IFERROR((+C94+L94),"-")</f>
        <v>-</v>
      </c>
      <c r="N94" s="129" t="str">
        <f t="shared" ref="N94:N95" si="36">IFERROR(((+M94/C94)-1),"-")</f>
        <v>-</v>
      </c>
      <c r="O94" s="130" t="str">
        <f t="shared" si="30"/>
        <v>-</v>
      </c>
    </row>
    <row r="95" spans="1:16" ht="14.25" customHeight="1" x14ac:dyDescent="0.2">
      <c r="B95" s="43"/>
      <c r="C95" s="26"/>
      <c r="D95" s="26"/>
      <c r="E95" s="125">
        <f t="shared" si="31"/>
        <v>0</v>
      </c>
      <c r="F95" s="126" t="str">
        <f t="shared" si="29"/>
        <v>-</v>
      </c>
      <c r="G95" s="322"/>
      <c r="H95" s="322"/>
      <c r="I95" s="125">
        <f>+E95*G95*H95</f>
        <v>0</v>
      </c>
      <c r="J95" s="98">
        <f t="shared" si="32"/>
        <v>0</v>
      </c>
      <c r="K95" s="98">
        <f t="shared" si="33"/>
        <v>0</v>
      </c>
      <c r="L95" s="88" t="str">
        <f t="shared" si="34"/>
        <v>-</v>
      </c>
      <c r="M95" s="98" t="str">
        <f t="shared" si="35"/>
        <v>-</v>
      </c>
      <c r="N95" s="129" t="str">
        <f t="shared" si="36"/>
        <v>-</v>
      </c>
      <c r="O95" s="130" t="str">
        <f t="shared" si="30"/>
        <v>-</v>
      </c>
    </row>
    <row r="96" spans="1:16" ht="14.25" customHeight="1" x14ac:dyDescent="0.2">
      <c r="B96" s="43"/>
      <c r="C96" s="26"/>
      <c r="D96" s="26"/>
      <c r="E96" s="125">
        <f t="shared" ref="E96" si="37">+D96-C96</f>
        <v>0</v>
      </c>
      <c r="F96" s="126" t="str">
        <f t="shared" ref="F96" si="38">IFERROR(+E96/C96,"-")</f>
        <v>-</v>
      </c>
      <c r="G96" s="322"/>
      <c r="H96" s="322"/>
      <c r="I96" s="125">
        <f>+E96*G96*H96</f>
        <v>0</v>
      </c>
      <c r="J96" s="98">
        <f t="shared" si="32"/>
        <v>0</v>
      </c>
      <c r="K96" s="98">
        <f t="shared" si="33"/>
        <v>0</v>
      </c>
      <c r="L96" s="88" t="str">
        <f t="shared" ref="L96" si="39">IFERROR((+K96/H96/G96),"-")</f>
        <v>-</v>
      </c>
      <c r="M96" s="98" t="str">
        <f t="shared" ref="M96" si="40">IFERROR((+C96+L96),"-")</f>
        <v>-</v>
      </c>
      <c r="N96" s="129" t="str">
        <f t="shared" ref="N96" si="41">IFERROR(((+M96/C96)-1),"-")</f>
        <v>-</v>
      </c>
      <c r="O96" s="130" t="str">
        <f t="shared" si="30"/>
        <v>-</v>
      </c>
    </row>
    <row r="97" spans="2:15" ht="14.25" customHeight="1" x14ac:dyDescent="0.2">
      <c r="B97" s="43"/>
      <c r="C97" s="26"/>
      <c r="D97" s="26"/>
      <c r="E97" s="125">
        <f t="shared" ref="E97:E107" si="42">+D97-C97</f>
        <v>0</v>
      </c>
      <c r="F97" s="126" t="str">
        <f t="shared" ref="F97:F113" si="43">IFERROR(+E97/C97,"-")</f>
        <v>-</v>
      </c>
      <c r="G97" s="322"/>
      <c r="H97" s="322"/>
      <c r="I97" s="125">
        <f t="shared" ref="I97:I98" si="44">+E97*G97*H97</f>
        <v>0</v>
      </c>
      <c r="J97" s="98">
        <f t="shared" si="32"/>
        <v>0</v>
      </c>
      <c r="K97" s="98">
        <f t="shared" si="33"/>
        <v>0</v>
      </c>
      <c r="L97" s="88" t="str">
        <f t="shared" ref="L97:L107" si="45">IFERROR((+K97/H97/G97),"-")</f>
        <v>-</v>
      </c>
      <c r="M97" s="98" t="str">
        <f t="shared" ref="M97:M107" si="46">IFERROR((+C97+L97),"-")</f>
        <v>-</v>
      </c>
      <c r="N97" s="129" t="str">
        <f t="shared" ref="N97:N107" si="47">IFERROR(((+M97/C97)-1),"-")</f>
        <v>-</v>
      </c>
      <c r="O97" s="130" t="str">
        <f t="shared" ref="O97:O107" si="48">IFERROR((L97*G97/4),"-")</f>
        <v>-</v>
      </c>
    </row>
    <row r="98" spans="2:15" ht="14.25" customHeight="1" x14ac:dyDescent="0.2">
      <c r="B98" s="43"/>
      <c r="C98" s="26"/>
      <c r="D98" s="26"/>
      <c r="E98" s="125">
        <f t="shared" si="42"/>
        <v>0</v>
      </c>
      <c r="F98" s="126" t="str">
        <f t="shared" si="43"/>
        <v>-</v>
      </c>
      <c r="G98" s="322"/>
      <c r="H98" s="322"/>
      <c r="I98" s="125">
        <f t="shared" si="44"/>
        <v>0</v>
      </c>
      <c r="J98" s="98">
        <f t="shared" si="32"/>
        <v>0</v>
      </c>
      <c r="K98" s="98">
        <f t="shared" si="33"/>
        <v>0</v>
      </c>
      <c r="L98" s="88" t="str">
        <f t="shared" si="45"/>
        <v>-</v>
      </c>
      <c r="M98" s="98" t="str">
        <f t="shared" si="46"/>
        <v>-</v>
      </c>
      <c r="N98" s="129" t="str">
        <f t="shared" si="47"/>
        <v>-</v>
      </c>
      <c r="O98" s="130" t="str">
        <f t="shared" si="48"/>
        <v>-</v>
      </c>
    </row>
    <row r="99" spans="2:15" ht="14.25" customHeight="1" x14ac:dyDescent="0.2">
      <c r="B99" s="43"/>
      <c r="C99" s="26"/>
      <c r="D99" s="26"/>
      <c r="E99" s="125">
        <f t="shared" si="42"/>
        <v>0</v>
      </c>
      <c r="F99" s="126" t="str">
        <f t="shared" si="43"/>
        <v>-</v>
      </c>
      <c r="G99" s="322"/>
      <c r="H99" s="322"/>
      <c r="I99" s="125">
        <f>+E99*G99*H99</f>
        <v>0</v>
      </c>
      <c r="J99" s="98">
        <f t="shared" si="32"/>
        <v>0</v>
      </c>
      <c r="K99" s="98">
        <f t="shared" si="33"/>
        <v>0</v>
      </c>
      <c r="L99" s="88" t="str">
        <f t="shared" si="45"/>
        <v>-</v>
      </c>
      <c r="M99" s="98" t="str">
        <f t="shared" si="46"/>
        <v>-</v>
      </c>
      <c r="N99" s="129" t="str">
        <f t="shared" si="47"/>
        <v>-</v>
      </c>
      <c r="O99" s="130" t="str">
        <f t="shared" si="48"/>
        <v>-</v>
      </c>
    </row>
    <row r="100" spans="2:15" ht="14.25" customHeight="1" x14ac:dyDescent="0.2">
      <c r="B100" s="43"/>
      <c r="C100" s="26"/>
      <c r="D100" s="26"/>
      <c r="E100" s="125">
        <f t="shared" si="42"/>
        <v>0</v>
      </c>
      <c r="F100" s="126" t="str">
        <f t="shared" si="43"/>
        <v>-</v>
      </c>
      <c r="G100" s="322"/>
      <c r="H100" s="322"/>
      <c r="I100" s="125">
        <f t="shared" ref="I100:I107" si="49">+E100*G100*H100</f>
        <v>0</v>
      </c>
      <c r="J100" s="98">
        <f t="shared" si="32"/>
        <v>0</v>
      </c>
      <c r="K100" s="98">
        <f t="shared" si="33"/>
        <v>0</v>
      </c>
      <c r="L100" s="88" t="str">
        <f t="shared" si="45"/>
        <v>-</v>
      </c>
      <c r="M100" s="98" t="str">
        <f t="shared" si="46"/>
        <v>-</v>
      </c>
      <c r="N100" s="129" t="str">
        <f t="shared" si="47"/>
        <v>-</v>
      </c>
      <c r="O100" s="130" t="str">
        <f t="shared" si="48"/>
        <v>-</v>
      </c>
    </row>
    <row r="101" spans="2:15" ht="14.25" customHeight="1" x14ac:dyDescent="0.2">
      <c r="B101" s="43"/>
      <c r="C101" s="26"/>
      <c r="D101" s="26"/>
      <c r="E101" s="125">
        <f t="shared" si="42"/>
        <v>0</v>
      </c>
      <c r="F101" s="126" t="str">
        <f t="shared" si="43"/>
        <v>-</v>
      </c>
      <c r="G101" s="322"/>
      <c r="H101" s="322"/>
      <c r="I101" s="125">
        <f t="shared" si="49"/>
        <v>0</v>
      </c>
      <c r="J101" s="98">
        <f t="shared" si="32"/>
        <v>0</v>
      </c>
      <c r="K101" s="98">
        <f t="shared" si="33"/>
        <v>0</v>
      </c>
      <c r="L101" s="88" t="str">
        <f t="shared" si="45"/>
        <v>-</v>
      </c>
      <c r="M101" s="98" t="str">
        <f t="shared" si="46"/>
        <v>-</v>
      </c>
      <c r="N101" s="129" t="str">
        <f t="shared" si="47"/>
        <v>-</v>
      </c>
      <c r="O101" s="130" t="str">
        <f t="shared" si="48"/>
        <v>-</v>
      </c>
    </row>
    <row r="102" spans="2:15" ht="14.25" customHeight="1" x14ac:dyDescent="0.2">
      <c r="B102" s="43"/>
      <c r="C102" s="26"/>
      <c r="D102" s="26"/>
      <c r="E102" s="125">
        <f t="shared" si="42"/>
        <v>0</v>
      </c>
      <c r="F102" s="126" t="str">
        <f t="shared" si="43"/>
        <v>-</v>
      </c>
      <c r="G102" s="322"/>
      <c r="H102" s="322"/>
      <c r="I102" s="125">
        <f t="shared" si="49"/>
        <v>0</v>
      </c>
      <c r="J102" s="98">
        <f t="shared" si="32"/>
        <v>0</v>
      </c>
      <c r="K102" s="98">
        <f t="shared" si="33"/>
        <v>0</v>
      </c>
      <c r="L102" s="88" t="str">
        <f t="shared" si="45"/>
        <v>-</v>
      </c>
      <c r="M102" s="98" t="str">
        <f t="shared" si="46"/>
        <v>-</v>
      </c>
      <c r="N102" s="129" t="str">
        <f t="shared" si="47"/>
        <v>-</v>
      </c>
      <c r="O102" s="130" t="str">
        <f t="shared" si="48"/>
        <v>-</v>
      </c>
    </row>
    <row r="103" spans="2:15" ht="14.25" customHeight="1" x14ac:dyDescent="0.2">
      <c r="B103" s="43"/>
      <c r="C103" s="26"/>
      <c r="D103" s="26"/>
      <c r="E103" s="125">
        <f t="shared" si="42"/>
        <v>0</v>
      </c>
      <c r="F103" s="126" t="str">
        <f t="shared" si="43"/>
        <v>-</v>
      </c>
      <c r="G103" s="322"/>
      <c r="H103" s="322"/>
      <c r="I103" s="125">
        <f t="shared" si="49"/>
        <v>0</v>
      </c>
      <c r="J103" s="98">
        <f t="shared" si="32"/>
        <v>0</v>
      </c>
      <c r="K103" s="98">
        <f t="shared" si="33"/>
        <v>0</v>
      </c>
      <c r="L103" s="88" t="str">
        <f t="shared" si="45"/>
        <v>-</v>
      </c>
      <c r="M103" s="98" t="str">
        <f t="shared" si="46"/>
        <v>-</v>
      </c>
      <c r="N103" s="129" t="str">
        <f t="shared" si="47"/>
        <v>-</v>
      </c>
      <c r="O103" s="130" t="str">
        <f t="shared" si="48"/>
        <v>-</v>
      </c>
    </row>
    <row r="104" spans="2:15" ht="14.25" customHeight="1" x14ac:dyDescent="0.2">
      <c r="B104" s="43"/>
      <c r="C104" s="26"/>
      <c r="D104" s="26"/>
      <c r="E104" s="125">
        <f t="shared" si="42"/>
        <v>0</v>
      </c>
      <c r="F104" s="126" t="str">
        <f t="shared" si="43"/>
        <v>-</v>
      </c>
      <c r="G104" s="322"/>
      <c r="H104" s="322"/>
      <c r="I104" s="125">
        <f t="shared" si="49"/>
        <v>0</v>
      </c>
      <c r="J104" s="98">
        <f t="shared" si="32"/>
        <v>0</v>
      </c>
      <c r="K104" s="98">
        <f t="shared" si="33"/>
        <v>0</v>
      </c>
      <c r="L104" s="88" t="str">
        <f t="shared" si="45"/>
        <v>-</v>
      </c>
      <c r="M104" s="98" t="str">
        <f t="shared" si="46"/>
        <v>-</v>
      </c>
      <c r="N104" s="129" t="str">
        <f t="shared" si="47"/>
        <v>-</v>
      </c>
      <c r="O104" s="130" t="str">
        <f t="shared" si="48"/>
        <v>-</v>
      </c>
    </row>
    <row r="105" spans="2:15" ht="14.25" customHeight="1" x14ac:dyDescent="0.2">
      <c r="B105" s="43"/>
      <c r="C105" s="26"/>
      <c r="D105" s="26"/>
      <c r="E105" s="125">
        <f t="shared" si="42"/>
        <v>0</v>
      </c>
      <c r="F105" s="126" t="str">
        <f t="shared" si="43"/>
        <v>-</v>
      </c>
      <c r="G105" s="322"/>
      <c r="H105" s="322"/>
      <c r="I105" s="125">
        <f t="shared" si="49"/>
        <v>0</v>
      </c>
      <c r="J105" s="98">
        <f t="shared" si="32"/>
        <v>0</v>
      </c>
      <c r="K105" s="98">
        <f t="shared" si="33"/>
        <v>0</v>
      </c>
      <c r="L105" s="88" t="str">
        <f t="shared" si="45"/>
        <v>-</v>
      </c>
      <c r="M105" s="98" t="str">
        <f t="shared" si="46"/>
        <v>-</v>
      </c>
      <c r="N105" s="129" t="str">
        <f t="shared" si="47"/>
        <v>-</v>
      </c>
      <c r="O105" s="130" t="str">
        <f t="shared" si="48"/>
        <v>-</v>
      </c>
    </row>
    <row r="106" spans="2:15" ht="14.25" customHeight="1" x14ac:dyDescent="0.2">
      <c r="B106" s="43"/>
      <c r="C106" s="26"/>
      <c r="D106" s="26"/>
      <c r="E106" s="125">
        <f t="shared" si="42"/>
        <v>0</v>
      </c>
      <c r="F106" s="126" t="str">
        <f t="shared" si="43"/>
        <v>-</v>
      </c>
      <c r="G106" s="322"/>
      <c r="H106" s="322"/>
      <c r="I106" s="125">
        <f t="shared" si="49"/>
        <v>0</v>
      </c>
      <c r="J106" s="98">
        <f t="shared" si="32"/>
        <v>0</v>
      </c>
      <c r="K106" s="98">
        <f t="shared" si="33"/>
        <v>0</v>
      </c>
      <c r="L106" s="88" t="str">
        <f t="shared" si="45"/>
        <v>-</v>
      </c>
      <c r="M106" s="98" t="str">
        <f t="shared" si="46"/>
        <v>-</v>
      </c>
      <c r="N106" s="129" t="str">
        <f t="shared" si="47"/>
        <v>-</v>
      </c>
      <c r="O106" s="130" t="str">
        <f t="shared" si="48"/>
        <v>-</v>
      </c>
    </row>
    <row r="107" spans="2:15" ht="14.25" customHeight="1" x14ac:dyDescent="0.2">
      <c r="B107" s="43"/>
      <c r="C107" s="26"/>
      <c r="D107" s="26"/>
      <c r="E107" s="125">
        <f t="shared" si="42"/>
        <v>0</v>
      </c>
      <c r="F107" s="126" t="str">
        <f t="shared" si="43"/>
        <v>-</v>
      </c>
      <c r="G107" s="322"/>
      <c r="H107" s="322"/>
      <c r="I107" s="125">
        <f t="shared" si="49"/>
        <v>0</v>
      </c>
      <c r="J107" s="98">
        <f t="shared" si="32"/>
        <v>0</v>
      </c>
      <c r="K107" s="98">
        <f t="shared" si="33"/>
        <v>0</v>
      </c>
      <c r="L107" s="88" t="str">
        <f t="shared" si="45"/>
        <v>-</v>
      </c>
      <c r="M107" s="98" t="str">
        <f t="shared" si="46"/>
        <v>-</v>
      </c>
      <c r="N107" s="129" t="str">
        <f t="shared" si="47"/>
        <v>-</v>
      </c>
      <c r="O107" s="130" t="str">
        <f t="shared" si="48"/>
        <v>-</v>
      </c>
    </row>
    <row r="108" spans="2:15" ht="14.25" customHeight="1" x14ac:dyDescent="0.2">
      <c r="B108" s="43"/>
      <c r="C108" s="26"/>
      <c r="D108" s="26"/>
      <c r="E108" s="125">
        <f>+D108-C108</f>
        <v>0</v>
      </c>
      <c r="F108" s="126" t="str">
        <f t="shared" si="43"/>
        <v>-</v>
      </c>
      <c r="G108" s="322"/>
      <c r="H108" s="322"/>
      <c r="I108" s="125">
        <f>+E108*G108*H108</f>
        <v>0</v>
      </c>
      <c r="J108" s="98">
        <f t="shared" si="32"/>
        <v>0</v>
      </c>
      <c r="K108" s="98">
        <f t="shared" si="33"/>
        <v>0</v>
      </c>
      <c r="L108" s="88" t="str">
        <f>IFERROR((+K108/H108/G108),"-")</f>
        <v>-</v>
      </c>
      <c r="M108" s="98" t="str">
        <f>IFERROR((+C108+L108),"-")</f>
        <v>-</v>
      </c>
      <c r="N108" s="129" t="str">
        <f>IFERROR(((+M108/C108)-1),"-")</f>
        <v>-</v>
      </c>
      <c r="O108" s="130" t="str">
        <f>IFERROR((L108*G108/4),"-")</f>
        <v>-</v>
      </c>
    </row>
    <row r="109" spans="2:15" ht="14.25" customHeight="1" x14ac:dyDescent="0.2">
      <c r="B109" s="317"/>
      <c r="C109" s="2"/>
      <c r="D109" s="2"/>
      <c r="E109" s="125">
        <f t="shared" ref="E109:E113" si="50">+D109-C109</f>
        <v>0</v>
      </c>
      <c r="F109" s="126" t="str">
        <f t="shared" si="43"/>
        <v>-</v>
      </c>
      <c r="G109" s="322"/>
      <c r="H109" s="322"/>
      <c r="I109" s="125">
        <f>+E109*G109*H109</f>
        <v>0</v>
      </c>
      <c r="J109" s="98">
        <f t="shared" si="32"/>
        <v>0</v>
      </c>
      <c r="K109" s="98">
        <f t="shared" si="33"/>
        <v>0</v>
      </c>
      <c r="L109" s="88" t="str">
        <f t="shared" ref="L109:L113" si="51">IFERROR((+K109/H109/G109),"-")</f>
        <v>-</v>
      </c>
      <c r="M109" s="98" t="str">
        <f t="shared" ref="M109:M113" si="52">IFERROR((+C109+L109),"-")</f>
        <v>-</v>
      </c>
      <c r="N109" s="129" t="str">
        <f t="shared" ref="N109:N113" si="53">IFERROR(((+M109/C109)-1),"-")</f>
        <v>-</v>
      </c>
      <c r="O109" s="130" t="str">
        <f t="shared" ref="O109:O113" si="54">IFERROR((L109*G109/4),"-")</f>
        <v>-</v>
      </c>
    </row>
    <row r="110" spans="2:15" ht="14.25" customHeight="1" x14ac:dyDescent="0.2">
      <c r="B110" s="43"/>
      <c r="C110" s="26"/>
      <c r="D110" s="26"/>
      <c r="E110" s="125">
        <f t="shared" si="50"/>
        <v>0</v>
      </c>
      <c r="F110" s="126" t="str">
        <f t="shared" si="43"/>
        <v>-</v>
      </c>
      <c r="G110" s="322"/>
      <c r="H110" s="322"/>
      <c r="I110" s="125">
        <f>+E110*G110*H110</f>
        <v>0</v>
      </c>
      <c r="J110" s="98">
        <f t="shared" si="32"/>
        <v>0</v>
      </c>
      <c r="K110" s="98">
        <f t="shared" si="33"/>
        <v>0</v>
      </c>
      <c r="L110" s="88" t="str">
        <f t="shared" si="51"/>
        <v>-</v>
      </c>
      <c r="M110" s="98" t="str">
        <f t="shared" si="52"/>
        <v>-</v>
      </c>
      <c r="N110" s="129" t="str">
        <f t="shared" si="53"/>
        <v>-</v>
      </c>
      <c r="O110" s="130" t="str">
        <f t="shared" si="54"/>
        <v>-</v>
      </c>
    </row>
    <row r="111" spans="2:15" ht="14.25" customHeight="1" x14ac:dyDescent="0.2">
      <c r="B111" s="43"/>
      <c r="C111" s="26"/>
      <c r="D111" s="26"/>
      <c r="E111" s="125">
        <f t="shared" si="50"/>
        <v>0</v>
      </c>
      <c r="F111" s="126" t="str">
        <f t="shared" si="43"/>
        <v>-</v>
      </c>
      <c r="G111" s="322"/>
      <c r="H111" s="322"/>
      <c r="I111" s="125">
        <f t="shared" ref="I111:I112" si="55">+E111*G111*H111</f>
        <v>0</v>
      </c>
      <c r="J111" s="98">
        <f t="shared" si="32"/>
        <v>0</v>
      </c>
      <c r="K111" s="98">
        <f t="shared" si="33"/>
        <v>0</v>
      </c>
      <c r="L111" s="88" t="str">
        <f t="shared" si="51"/>
        <v>-</v>
      </c>
      <c r="M111" s="98" t="str">
        <f t="shared" si="52"/>
        <v>-</v>
      </c>
      <c r="N111" s="129" t="str">
        <f t="shared" si="53"/>
        <v>-</v>
      </c>
      <c r="O111" s="130" t="str">
        <f t="shared" si="54"/>
        <v>-</v>
      </c>
    </row>
    <row r="112" spans="2:15" ht="14.25" customHeight="1" x14ac:dyDescent="0.2">
      <c r="B112" s="43"/>
      <c r="C112" s="26"/>
      <c r="D112" s="26"/>
      <c r="E112" s="125">
        <f t="shared" si="50"/>
        <v>0</v>
      </c>
      <c r="F112" s="126" t="str">
        <f t="shared" si="43"/>
        <v>-</v>
      </c>
      <c r="G112" s="322"/>
      <c r="H112" s="322"/>
      <c r="I112" s="125">
        <f t="shared" si="55"/>
        <v>0</v>
      </c>
      <c r="J112" s="98">
        <f t="shared" si="32"/>
        <v>0</v>
      </c>
      <c r="K112" s="98">
        <f t="shared" si="33"/>
        <v>0</v>
      </c>
      <c r="L112" s="88" t="str">
        <f t="shared" si="51"/>
        <v>-</v>
      </c>
      <c r="M112" s="98" t="str">
        <f t="shared" si="52"/>
        <v>-</v>
      </c>
      <c r="N112" s="129" t="str">
        <f t="shared" si="53"/>
        <v>-</v>
      </c>
      <c r="O112" s="130" t="str">
        <f t="shared" si="54"/>
        <v>-</v>
      </c>
    </row>
    <row r="113" spans="2:15" ht="14.25" customHeight="1" x14ac:dyDescent="0.2">
      <c r="B113" s="43"/>
      <c r="C113" s="26"/>
      <c r="D113" s="26"/>
      <c r="E113" s="125">
        <f t="shared" si="50"/>
        <v>0</v>
      </c>
      <c r="F113" s="126" t="str">
        <f t="shared" si="43"/>
        <v>-</v>
      </c>
      <c r="G113" s="322"/>
      <c r="H113" s="322"/>
      <c r="I113" s="125">
        <f>+E113*G113*H113</f>
        <v>0</v>
      </c>
      <c r="J113" s="98">
        <f t="shared" si="32"/>
        <v>0</v>
      </c>
      <c r="K113" s="98">
        <f t="shared" si="33"/>
        <v>0</v>
      </c>
      <c r="L113" s="88" t="str">
        <f t="shared" si="51"/>
        <v>-</v>
      </c>
      <c r="M113" s="98" t="str">
        <f t="shared" si="52"/>
        <v>-</v>
      </c>
      <c r="N113" s="129" t="str">
        <f t="shared" si="53"/>
        <v>-</v>
      </c>
      <c r="O113" s="130" t="str">
        <f t="shared" si="54"/>
        <v>-</v>
      </c>
    </row>
    <row r="114" spans="2:15" x14ac:dyDescent="0.2">
      <c r="B114" s="43"/>
      <c r="C114" s="26"/>
      <c r="D114" s="26"/>
      <c r="E114" s="125">
        <f>+D114-C114</f>
        <v>0</v>
      </c>
      <c r="F114" s="126" t="str">
        <f t="shared" ref="F114:F128" si="56">IFERROR(+E114/C114,"-")</f>
        <v>-</v>
      </c>
      <c r="G114" s="322"/>
      <c r="H114" s="322"/>
      <c r="I114" s="125">
        <f>+E114*G114*H114</f>
        <v>0</v>
      </c>
      <c r="J114" s="98">
        <f t="shared" si="32"/>
        <v>0</v>
      </c>
      <c r="K114" s="98">
        <f t="shared" si="33"/>
        <v>0</v>
      </c>
      <c r="L114" s="88" t="str">
        <f>IFERROR((+K114/H114/G114),"-")</f>
        <v>-</v>
      </c>
      <c r="M114" s="98" t="str">
        <f>IFERROR((+C114+L114),"-")</f>
        <v>-</v>
      </c>
      <c r="N114" s="129" t="str">
        <f>IFERROR(((+M114/C114)-1),"-")</f>
        <v>-</v>
      </c>
      <c r="O114" s="130" t="str">
        <f>IFERROR((L114*G114/4),"-")</f>
        <v>-</v>
      </c>
    </row>
    <row r="115" spans="2:15" x14ac:dyDescent="0.2">
      <c r="B115" s="317"/>
      <c r="C115" s="2"/>
      <c r="D115" s="2"/>
      <c r="E115" s="125">
        <f t="shared" ref="E115:E128" si="57">+D115-C115</f>
        <v>0</v>
      </c>
      <c r="F115" s="126" t="str">
        <f t="shared" si="56"/>
        <v>-</v>
      </c>
      <c r="G115" s="322"/>
      <c r="H115" s="322"/>
      <c r="I115" s="125">
        <f>+E115*G115*H115</f>
        <v>0</v>
      </c>
      <c r="J115" s="98">
        <f t="shared" si="32"/>
        <v>0</v>
      </c>
      <c r="K115" s="98">
        <f t="shared" si="33"/>
        <v>0</v>
      </c>
      <c r="L115" s="88" t="str">
        <f t="shared" ref="L115:L128" si="58">IFERROR((+K115/H115/G115),"-")</f>
        <v>-</v>
      </c>
      <c r="M115" s="98" t="str">
        <f t="shared" ref="M115:M128" si="59">IFERROR((+C115+L115),"-")</f>
        <v>-</v>
      </c>
      <c r="N115" s="129" t="str">
        <f t="shared" ref="N115:N128" si="60">IFERROR(((+M115/C115)-1),"-")</f>
        <v>-</v>
      </c>
      <c r="O115" s="130" t="str">
        <f t="shared" ref="O115:O128" si="61">IFERROR((L115*G115/4),"-")</f>
        <v>-</v>
      </c>
    </row>
    <row r="116" spans="2:15" x14ac:dyDescent="0.2">
      <c r="B116" s="43"/>
      <c r="C116" s="26"/>
      <c r="D116" s="26"/>
      <c r="E116" s="125">
        <f t="shared" si="57"/>
        <v>0</v>
      </c>
      <c r="F116" s="126" t="str">
        <f t="shared" si="56"/>
        <v>-</v>
      </c>
      <c r="G116" s="322"/>
      <c r="H116" s="322"/>
      <c r="I116" s="125">
        <f>+E116*G116*H116</f>
        <v>0</v>
      </c>
      <c r="J116" s="98">
        <f t="shared" si="32"/>
        <v>0</v>
      </c>
      <c r="K116" s="98">
        <f t="shared" si="33"/>
        <v>0</v>
      </c>
      <c r="L116" s="88" t="str">
        <f t="shared" si="58"/>
        <v>-</v>
      </c>
      <c r="M116" s="98" t="str">
        <f t="shared" si="59"/>
        <v>-</v>
      </c>
      <c r="N116" s="129" t="str">
        <f t="shared" si="60"/>
        <v>-</v>
      </c>
      <c r="O116" s="130" t="str">
        <f t="shared" si="61"/>
        <v>-</v>
      </c>
    </row>
    <row r="117" spans="2:15" x14ac:dyDescent="0.2">
      <c r="B117" s="43"/>
      <c r="C117" s="26"/>
      <c r="D117" s="26"/>
      <c r="E117" s="125">
        <f t="shared" ref="E117" si="62">+D117-C117</f>
        <v>0</v>
      </c>
      <c r="F117" s="126" t="str">
        <f t="shared" ref="F117" si="63">IFERROR(+E117/C117,"-")</f>
        <v>-</v>
      </c>
      <c r="G117" s="322"/>
      <c r="H117" s="322"/>
      <c r="I117" s="125">
        <f>+E117*G117*H117</f>
        <v>0</v>
      </c>
      <c r="J117" s="98">
        <f t="shared" si="32"/>
        <v>0</v>
      </c>
      <c r="K117" s="98">
        <f t="shared" si="33"/>
        <v>0</v>
      </c>
      <c r="L117" s="88" t="str">
        <f t="shared" ref="L117" si="64">IFERROR((+K117/H117/G117),"-")</f>
        <v>-</v>
      </c>
      <c r="M117" s="98" t="str">
        <f t="shared" ref="M117" si="65">IFERROR((+C117+L117),"-")</f>
        <v>-</v>
      </c>
      <c r="N117" s="129" t="str">
        <f t="shared" ref="N117" si="66">IFERROR(((+M117/C117)-1),"-")</f>
        <v>-</v>
      </c>
      <c r="O117" s="130" t="str">
        <f t="shared" ref="O117" si="67">IFERROR((L117*G117/4),"-")</f>
        <v>-</v>
      </c>
    </row>
    <row r="118" spans="2:15" x14ac:dyDescent="0.2">
      <c r="B118" s="43"/>
      <c r="C118" s="26"/>
      <c r="D118" s="26"/>
      <c r="E118" s="125">
        <f t="shared" si="57"/>
        <v>0</v>
      </c>
      <c r="F118" s="126" t="str">
        <f t="shared" si="56"/>
        <v>-</v>
      </c>
      <c r="G118" s="322"/>
      <c r="H118" s="322"/>
      <c r="I118" s="125">
        <f t="shared" ref="I118:I119" si="68">+E118*G118*H118</f>
        <v>0</v>
      </c>
      <c r="J118" s="98">
        <f t="shared" si="32"/>
        <v>0</v>
      </c>
      <c r="K118" s="98">
        <f t="shared" si="33"/>
        <v>0</v>
      </c>
      <c r="L118" s="88" t="str">
        <f t="shared" si="58"/>
        <v>-</v>
      </c>
      <c r="M118" s="98" t="str">
        <f t="shared" si="59"/>
        <v>-</v>
      </c>
      <c r="N118" s="129" t="str">
        <f t="shared" si="60"/>
        <v>-</v>
      </c>
      <c r="O118" s="130" t="str">
        <f t="shared" si="61"/>
        <v>-</v>
      </c>
    </row>
    <row r="119" spans="2:15" x14ac:dyDescent="0.2">
      <c r="B119" s="43"/>
      <c r="C119" s="26"/>
      <c r="D119" s="26"/>
      <c r="E119" s="125">
        <f t="shared" si="57"/>
        <v>0</v>
      </c>
      <c r="F119" s="126" t="str">
        <f t="shared" si="56"/>
        <v>-</v>
      </c>
      <c r="G119" s="322"/>
      <c r="H119" s="322"/>
      <c r="I119" s="125">
        <f t="shared" si="68"/>
        <v>0</v>
      </c>
      <c r="J119" s="98">
        <f t="shared" si="32"/>
        <v>0</v>
      </c>
      <c r="K119" s="98">
        <f t="shared" si="33"/>
        <v>0</v>
      </c>
      <c r="L119" s="88" t="str">
        <f t="shared" si="58"/>
        <v>-</v>
      </c>
      <c r="M119" s="98" t="str">
        <f t="shared" si="59"/>
        <v>-</v>
      </c>
      <c r="N119" s="129" t="str">
        <f t="shared" si="60"/>
        <v>-</v>
      </c>
      <c r="O119" s="130" t="str">
        <f t="shared" si="61"/>
        <v>-</v>
      </c>
    </row>
    <row r="120" spans="2:15" x14ac:dyDescent="0.2">
      <c r="B120" s="43"/>
      <c r="C120" s="26"/>
      <c r="D120" s="26"/>
      <c r="E120" s="125">
        <f t="shared" si="57"/>
        <v>0</v>
      </c>
      <c r="F120" s="126" t="str">
        <f t="shared" si="56"/>
        <v>-</v>
      </c>
      <c r="G120" s="322"/>
      <c r="H120" s="322"/>
      <c r="I120" s="125">
        <f>+E120*G120*H120</f>
        <v>0</v>
      </c>
      <c r="J120" s="98">
        <f t="shared" si="32"/>
        <v>0</v>
      </c>
      <c r="K120" s="98">
        <f t="shared" si="33"/>
        <v>0</v>
      </c>
      <c r="L120" s="88" t="str">
        <f t="shared" si="58"/>
        <v>-</v>
      </c>
      <c r="M120" s="98" t="str">
        <f t="shared" si="59"/>
        <v>-</v>
      </c>
      <c r="N120" s="129" t="str">
        <f t="shared" si="60"/>
        <v>-</v>
      </c>
      <c r="O120" s="130" t="str">
        <f t="shared" si="61"/>
        <v>-</v>
      </c>
    </row>
    <row r="121" spans="2:15" x14ac:dyDescent="0.2">
      <c r="B121" s="43"/>
      <c r="C121" s="26"/>
      <c r="D121" s="26"/>
      <c r="E121" s="125">
        <f t="shared" si="57"/>
        <v>0</v>
      </c>
      <c r="F121" s="126" t="str">
        <f t="shared" si="56"/>
        <v>-</v>
      </c>
      <c r="G121" s="322"/>
      <c r="H121" s="322"/>
      <c r="I121" s="125">
        <f t="shared" ref="I121:I128" si="69">+E121*G121*H121</f>
        <v>0</v>
      </c>
      <c r="J121" s="98">
        <f t="shared" si="32"/>
        <v>0</v>
      </c>
      <c r="K121" s="98">
        <f t="shared" si="33"/>
        <v>0</v>
      </c>
      <c r="L121" s="88" t="str">
        <f t="shared" si="58"/>
        <v>-</v>
      </c>
      <c r="M121" s="98" t="str">
        <f t="shared" si="59"/>
        <v>-</v>
      </c>
      <c r="N121" s="129" t="str">
        <f t="shared" si="60"/>
        <v>-</v>
      </c>
      <c r="O121" s="130" t="str">
        <f t="shared" si="61"/>
        <v>-</v>
      </c>
    </row>
    <row r="122" spans="2:15" x14ac:dyDescent="0.2">
      <c r="B122" s="43"/>
      <c r="C122" s="26"/>
      <c r="D122" s="26"/>
      <c r="E122" s="125">
        <f t="shared" si="57"/>
        <v>0</v>
      </c>
      <c r="F122" s="126" t="str">
        <f t="shared" si="56"/>
        <v>-</v>
      </c>
      <c r="G122" s="322"/>
      <c r="H122" s="322"/>
      <c r="I122" s="125">
        <f t="shared" si="69"/>
        <v>0</v>
      </c>
      <c r="J122" s="98">
        <f t="shared" si="32"/>
        <v>0</v>
      </c>
      <c r="K122" s="98">
        <f t="shared" si="33"/>
        <v>0</v>
      </c>
      <c r="L122" s="88" t="str">
        <f t="shared" si="58"/>
        <v>-</v>
      </c>
      <c r="M122" s="98" t="str">
        <f t="shared" si="59"/>
        <v>-</v>
      </c>
      <c r="N122" s="129" t="str">
        <f t="shared" si="60"/>
        <v>-</v>
      </c>
      <c r="O122" s="130" t="str">
        <f t="shared" si="61"/>
        <v>-</v>
      </c>
    </row>
    <row r="123" spans="2:15" x14ac:dyDescent="0.2">
      <c r="B123" s="43"/>
      <c r="C123" s="26"/>
      <c r="D123" s="26"/>
      <c r="E123" s="125">
        <f t="shared" si="57"/>
        <v>0</v>
      </c>
      <c r="F123" s="126" t="str">
        <f t="shared" si="56"/>
        <v>-</v>
      </c>
      <c r="G123" s="322"/>
      <c r="H123" s="322"/>
      <c r="I123" s="125">
        <f t="shared" si="69"/>
        <v>0</v>
      </c>
      <c r="J123" s="98">
        <f t="shared" si="32"/>
        <v>0</v>
      </c>
      <c r="K123" s="98">
        <f t="shared" si="33"/>
        <v>0</v>
      </c>
      <c r="L123" s="88" t="str">
        <f t="shared" si="58"/>
        <v>-</v>
      </c>
      <c r="M123" s="98" t="str">
        <f t="shared" si="59"/>
        <v>-</v>
      </c>
      <c r="N123" s="129" t="str">
        <f t="shared" si="60"/>
        <v>-</v>
      </c>
      <c r="O123" s="130" t="str">
        <f t="shared" si="61"/>
        <v>-</v>
      </c>
    </row>
    <row r="124" spans="2:15" x14ac:dyDescent="0.2">
      <c r="B124" s="43"/>
      <c r="C124" s="26"/>
      <c r="D124" s="26"/>
      <c r="E124" s="125">
        <f t="shared" si="57"/>
        <v>0</v>
      </c>
      <c r="F124" s="126" t="str">
        <f t="shared" si="56"/>
        <v>-</v>
      </c>
      <c r="G124" s="322"/>
      <c r="H124" s="322"/>
      <c r="I124" s="125">
        <f t="shared" si="69"/>
        <v>0</v>
      </c>
      <c r="J124" s="98">
        <f t="shared" si="32"/>
        <v>0</v>
      </c>
      <c r="K124" s="98">
        <f t="shared" si="33"/>
        <v>0</v>
      </c>
      <c r="L124" s="88" t="str">
        <f t="shared" si="58"/>
        <v>-</v>
      </c>
      <c r="M124" s="98" t="str">
        <f t="shared" si="59"/>
        <v>-</v>
      </c>
      <c r="N124" s="129" t="str">
        <f t="shared" si="60"/>
        <v>-</v>
      </c>
      <c r="O124" s="130" t="str">
        <f t="shared" si="61"/>
        <v>-</v>
      </c>
    </row>
    <row r="125" spans="2:15" x14ac:dyDescent="0.2">
      <c r="B125" s="43"/>
      <c r="C125" s="26"/>
      <c r="D125" s="26"/>
      <c r="E125" s="125">
        <f t="shared" si="57"/>
        <v>0</v>
      </c>
      <c r="F125" s="126" t="str">
        <f t="shared" si="56"/>
        <v>-</v>
      </c>
      <c r="G125" s="322"/>
      <c r="H125" s="322"/>
      <c r="I125" s="125">
        <f t="shared" si="69"/>
        <v>0</v>
      </c>
      <c r="J125" s="98">
        <f t="shared" si="32"/>
        <v>0</v>
      </c>
      <c r="K125" s="98">
        <f t="shared" si="33"/>
        <v>0</v>
      </c>
      <c r="L125" s="88" t="str">
        <f t="shared" si="58"/>
        <v>-</v>
      </c>
      <c r="M125" s="98" t="str">
        <f t="shared" si="59"/>
        <v>-</v>
      </c>
      <c r="N125" s="129" t="str">
        <f t="shared" si="60"/>
        <v>-</v>
      </c>
      <c r="O125" s="130" t="str">
        <f t="shared" si="61"/>
        <v>-</v>
      </c>
    </row>
    <row r="126" spans="2:15" x14ac:dyDescent="0.2">
      <c r="B126" s="43"/>
      <c r="C126" s="26"/>
      <c r="D126" s="26"/>
      <c r="E126" s="125">
        <f t="shared" si="57"/>
        <v>0</v>
      </c>
      <c r="F126" s="126" t="str">
        <f t="shared" si="56"/>
        <v>-</v>
      </c>
      <c r="G126" s="322"/>
      <c r="H126" s="322"/>
      <c r="I126" s="125">
        <f t="shared" si="69"/>
        <v>0</v>
      </c>
      <c r="J126" s="98">
        <f t="shared" si="32"/>
        <v>0</v>
      </c>
      <c r="K126" s="98">
        <f t="shared" si="33"/>
        <v>0</v>
      </c>
      <c r="L126" s="88" t="str">
        <f t="shared" si="58"/>
        <v>-</v>
      </c>
      <c r="M126" s="98" t="str">
        <f t="shared" si="59"/>
        <v>-</v>
      </c>
      <c r="N126" s="129" t="str">
        <f t="shared" si="60"/>
        <v>-</v>
      </c>
      <c r="O126" s="130" t="str">
        <f t="shared" si="61"/>
        <v>-</v>
      </c>
    </row>
    <row r="127" spans="2:15" x14ac:dyDescent="0.2">
      <c r="B127" s="43"/>
      <c r="C127" s="26"/>
      <c r="D127" s="26"/>
      <c r="E127" s="125">
        <f t="shared" si="57"/>
        <v>0</v>
      </c>
      <c r="F127" s="126" t="str">
        <f t="shared" si="56"/>
        <v>-</v>
      </c>
      <c r="G127" s="322"/>
      <c r="H127" s="322"/>
      <c r="I127" s="125">
        <f t="shared" si="69"/>
        <v>0</v>
      </c>
      <c r="J127" s="98">
        <f t="shared" si="32"/>
        <v>0</v>
      </c>
      <c r="K127" s="98">
        <f t="shared" si="33"/>
        <v>0</v>
      </c>
      <c r="L127" s="88" t="str">
        <f t="shared" si="58"/>
        <v>-</v>
      </c>
      <c r="M127" s="98" t="str">
        <f t="shared" si="59"/>
        <v>-</v>
      </c>
      <c r="N127" s="129" t="str">
        <f t="shared" si="60"/>
        <v>-</v>
      </c>
      <c r="O127" s="130" t="str">
        <f t="shared" si="61"/>
        <v>-</v>
      </c>
    </row>
    <row r="128" spans="2:15" x14ac:dyDescent="0.2">
      <c r="B128" s="43"/>
      <c r="C128" s="26"/>
      <c r="D128" s="26"/>
      <c r="E128" s="125">
        <f t="shared" si="57"/>
        <v>0</v>
      </c>
      <c r="F128" s="126" t="str">
        <f t="shared" si="56"/>
        <v>-</v>
      </c>
      <c r="G128" s="322"/>
      <c r="H128" s="322"/>
      <c r="I128" s="125">
        <f t="shared" si="69"/>
        <v>0</v>
      </c>
      <c r="J128" s="98">
        <f t="shared" si="32"/>
        <v>0</v>
      </c>
      <c r="K128" s="98">
        <f t="shared" si="33"/>
        <v>0</v>
      </c>
      <c r="L128" s="88" t="str">
        <f t="shared" si="58"/>
        <v>-</v>
      </c>
      <c r="M128" s="98" t="str">
        <f t="shared" si="59"/>
        <v>-</v>
      </c>
      <c r="N128" s="129" t="str">
        <f t="shared" si="60"/>
        <v>-</v>
      </c>
      <c r="O128" s="130" t="str">
        <f t="shared" si="61"/>
        <v>-</v>
      </c>
    </row>
    <row r="129" spans="2:15" x14ac:dyDescent="0.2">
      <c r="B129" s="43"/>
      <c r="C129" s="26"/>
      <c r="D129" s="26"/>
      <c r="E129" s="125">
        <f>+D129-C129</f>
        <v>0</v>
      </c>
      <c r="F129" s="126" t="str">
        <f t="shared" ref="F129:F142" si="70">IFERROR(+E129/C129,"-")</f>
        <v>-</v>
      </c>
      <c r="G129" s="322"/>
      <c r="H129" s="322"/>
      <c r="I129" s="125">
        <f>+E129*G129*H129</f>
        <v>0</v>
      </c>
      <c r="J129" s="98">
        <f t="shared" si="32"/>
        <v>0</v>
      </c>
      <c r="K129" s="98">
        <f t="shared" si="33"/>
        <v>0</v>
      </c>
      <c r="L129" s="88" t="str">
        <f>IFERROR((+K129/H129/G129),"-")</f>
        <v>-</v>
      </c>
      <c r="M129" s="98" t="str">
        <f>IFERROR((+C129+L129),"-")</f>
        <v>-</v>
      </c>
      <c r="N129" s="129" t="str">
        <f>IFERROR(((+M129/C129)-1),"-")</f>
        <v>-</v>
      </c>
      <c r="O129" s="130" t="str">
        <f>IFERROR((L129*G129/4),"-")</f>
        <v>-</v>
      </c>
    </row>
    <row r="130" spans="2:15" x14ac:dyDescent="0.2">
      <c r="B130" s="317"/>
      <c r="C130" s="2"/>
      <c r="D130" s="2"/>
      <c r="E130" s="125">
        <f t="shared" ref="E130:E142" si="71">+D130-C130</f>
        <v>0</v>
      </c>
      <c r="F130" s="126" t="str">
        <f t="shared" si="70"/>
        <v>-</v>
      </c>
      <c r="G130" s="322"/>
      <c r="H130" s="322"/>
      <c r="I130" s="125">
        <f>+E130*G130*H130</f>
        <v>0</v>
      </c>
      <c r="J130" s="98">
        <f t="shared" si="32"/>
        <v>0</v>
      </c>
      <c r="K130" s="98">
        <f t="shared" si="33"/>
        <v>0</v>
      </c>
      <c r="L130" s="88" t="str">
        <f t="shared" ref="L130:L142" si="72">IFERROR((+K130/H130/G130),"-")</f>
        <v>-</v>
      </c>
      <c r="M130" s="98" t="str">
        <f t="shared" ref="M130:M142" si="73">IFERROR((+C130+L130),"-")</f>
        <v>-</v>
      </c>
      <c r="N130" s="129" t="str">
        <f t="shared" ref="N130:N142" si="74">IFERROR(((+M130/C130)-1),"-")</f>
        <v>-</v>
      </c>
      <c r="O130" s="130" t="str">
        <f t="shared" ref="O130:O142" si="75">IFERROR((L130*G130/4),"-")</f>
        <v>-</v>
      </c>
    </row>
    <row r="131" spans="2:15" x14ac:dyDescent="0.2">
      <c r="B131" s="43"/>
      <c r="C131" s="26"/>
      <c r="D131" s="26"/>
      <c r="E131" s="125">
        <f t="shared" si="71"/>
        <v>0</v>
      </c>
      <c r="F131" s="126" t="str">
        <f t="shared" si="70"/>
        <v>-</v>
      </c>
      <c r="G131" s="322"/>
      <c r="H131" s="322"/>
      <c r="I131" s="125">
        <f>+E131*G131*H131</f>
        <v>0</v>
      </c>
      <c r="J131" s="98">
        <f t="shared" si="32"/>
        <v>0</v>
      </c>
      <c r="K131" s="98">
        <f t="shared" si="33"/>
        <v>0</v>
      </c>
      <c r="L131" s="88" t="str">
        <f t="shared" si="72"/>
        <v>-</v>
      </c>
      <c r="M131" s="98" t="str">
        <f t="shared" si="73"/>
        <v>-</v>
      </c>
      <c r="N131" s="129" t="str">
        <f t="shared" si="74"/>
        <v>-</v>
      </c>
      <c r="O131" s="130" t="str">
        <f t="shared" si="75"/>
        <v>-</v>
      </c>
    </row>
    <row r="132" spans="2:15" x14ac:dyDescent="0.2">
      <c r="B132" s="43"/>
      <c r="C132" s="26"/>
      <c r="D132" s="26"/>
      <c r="E132" s="125">
        <f t="shared" si="71"/>
        <v>0</v>
      </c>
      <c r="F132" s="126" t="str">
        <f t="shared" si="70"/>
        <v>-</v>
      </c>
      <c r="G132" s="322"/>
      <c r="H132" s="322"/>
      <c r="I132" s="125">
        <f t="shared" ref="I132:I142" si="76">+E132*G132*H132</f>
        <v>0</v>
      </c>
      <c r="J132" s="98">
        <f t="shared" si="32"/>
        <v>0</v>
      </c>
      <c r="K132" s="98">
        <f t="shared" si="33"/>
        <v>0</v>
      </c>
      <c r="L132" s="88" t="str">
        <f t="shared" si="72"/>
        <v>-</v>
      </c>
      <c r="M132" s="98" t="str">
        <f t="shared" si="73"/>
        <v>-</v>
      </c>
      <c r="N132" s="129" t="str">
        <f t="shared" si="74"/>
        <v>-</v>
      </c>
      <c r="O132" s="130" t="str">
        <f t="shared" si="75"/>
        <v>-</v>
      </c>
    </row>
    <row r="133" spans="2:15" x14ac:dyDescent="0.2">
      <c r="B133" s="43"/>
      <c r="C133" s="26"/>
      <c r="D133" s="26"/>
      <c r="E133" s="125">
        <f t="shared" si="71"/>
        <v>0</v>
      </c>
      <c r="F133" s="126" t="str">
        <f t="shared" si="70"/>
        <v>-</v>
      </c>
      <c r="G133" s="322"/>
      <c r="H133" s="322"/>
      <c r="I133" s="125">
        <f t="shared" si="76"/>
        <v>0</v>
      </c>
      <c r="J133" s="98">
        <f t="shared" si="32"/>
        <v>0</v>
      </c>
      <c r="K133" s="98">
        <f t="shared" si="33"/>
        <v>0</v>
      </c>
      <c r="L133" s="88" t="str">
        <f t="shared" si="72"/>
        <v>-</v>
      </c>
      <c r="M133" s="98" t="str">
        <f t="shared" si="73"/>
        <v>-</v>
      </c>
      <c r="N133" s="129" t="str">
        <f t="shared" si="74"/>
        <v>-</v>
      </c>
      <c r="O133" s="130" t="str">
        <f t="shared" si="75"/>
        <v>-</v>
      </c>
    </row>
    <row r="134" spans="2:15" x14ac:dyDescent="0.2">
      <c r="B134" s="43"/>
      <c r="C134" s="26"/>
      <c r="D134" s="26"/>
      <c r="E134" s="125">
        <f t="shared" si="71"/>
        <v>0</v>
      </c>
      <c r="F134" s="126" t="str">
        <f t="shared" si="70"/>
        <v>-</v>
      </c>
      <c r="G134" s="322"/>
      <c r="H134" s="322"/>
      <c r="I134" s="125">
        <f>+E134*G134*H134</f>
        <v>0</v>
      </c>
      <c r="J134" s="98">
        <f t="shared" si="32"/>
        <v>0</v>
      </c>
      <c r="K134" s="98">
        <f t="shared" si="33"/>
        <v>0</v>
      </c>
      <c r="L134" s="88" t="str">
        <f t="shared" si="72"/>
        <v>-</v>
      </c>
      <c r="M134" s="98" t="str">
        <f t="shared" si="73"/>
        <v>-</v>
      </c>
      <c r="N134" s="129" t="str">
        <f t="shared" si="74"/>
        <v>-</v>
      </c>
      <c r="O134" s="130" t="str">
        <f t="shared" si="75"/>
        <v>-</v>
      </c>
    </row>
    <row r="135" spans="2:15" x14ac:dyDescent="0.2">
      <c r="B135" s="43"/>
      <c r="C135" s="26"/>
      <c r="D135" s="26"/>
      <c r="E135" s="125">
        <f t="shared" si="71"/>
        <v>0</v>
      </c>
      <c r="F135" s="126" t="str">
        <f t="shared" si="70"/>
        <v>-</v>
      </c>
      <c r="G135" s="322"/>
      <c r="H135" s="322"/>
      <c r="I135" s="125">
        <f t="shared" si="76"/>
        <v>0</v>
      </c>
      <c r="J135" s="98">
        <f t="shared" si="32"/>
        <v>0</v>
      </c>
      <c r="K135" s="98">
        <f t="shared" si="33"/>
        <v>0</v>
      </c>
      <c r="L135" s="88" t="str">
        <f t="shared" si="72"/>
        <v>-</v>
      </c>
      <c r="M135" s="98" t="str">
        <f t="shared" si="73"/>
        <v>-</v>
      </c>
      <c r="N135" s="129" t="str">
        <f t="shared" si="74"/>
        <v>-</v>
      </c>
      <c r="O135" s="130" t="str">
        <f t="shared" si="75"/>
        <v>-</v>
      </c>
    </row>
    <row r="136" spans="2:15" x14ac:dyDescent="0.2">
      <c r="B136" s="43"/>
      <c r="C136" s="26"/>
      <c r="D136" s="26"/>
      <c r="E136" s="125">
        <f t="shared" si="71"/>
        <v>0</v>
      </c>
      <c r="F136" s="126" t="str">
        <f t="shared" si="70"/>
        <v>-</v>
      </c>
      <c r="G136" s="322"/>
      <c r="H136" s="322"/>
      <c r="I136" s="125">
        <f t="shared" si="76"/>
        <v>0</v>
      </c>
      <c r="J136" s="98">
        <f t="shared" si="32"/>
        <v>0</v>
      </c>
      <c r="K136" s="98">
        <f t="shared" si="33"/>
        <v>0</v>
      </c>
      <c r="L136" s="88" t="str">
        <f t="shared" si="72"/>
        <v>-</v>
      </c>
      <c r="M136" s="98" t="str">
        <f t="shared" si="73"/>
        <v>-</v>
      </c>
      <c r="N136" s="129" t="str">
        <f t="shared" si="74"/>
        <v>-</v>
      </c>
      <c r="O136" s="130" t="str">
        <f t="shared" si="75"/>
        <v>-</v>
      </c>
    </row>
    <row r="137" spans="2:15" x14ac:dyDescent="0.2">
      <c r="B137" s="43"/>
      <c r="C137" s="26"/>
      <c r="D137" s="26"/>
      <c r="E137" s="125">
        <f t="shared" si="71"/>
        <v>0</v>
      </c>
      <c r="F137" s="126" t="str">
        <f t="shared" si="70"/>
        <v>-</v>
      </c>
      <c r="G137" s="322"/>
      <c r="H137" s="322"/>
      <c r="I137" s="125">
        <f t="shared" si="76"/>
        <v>0</v>
      </c>
      <c r="J137" s="98">
        <f t="shared" si="32"/>
        <v>0</v>
      </c>
      <c r="K137" s="98">
        <f t="shared" si="33"/>
        <v>0</v>
      </c>
      <c r="L137" s="88" t="str">
        <f t="shared" si="72"/>
        <v>-</v>
      </c>
      <c r="M137" s="98" t="str">
        <f t="shared" si="73"/>
        <v>-</v>
      </c>
      <c r="N137" s="129" t="str">
        <f t="shared" si="74"/>
        <v>-</v>
      </c>
      <c r="O137" s="130" t="str">
        <f t="shared" si="75"/>
        <v>-</v>
      </c>
    </row>
    <row r="138" spans="2:15" x14ac:dyDescent="0.2">
      <c r="B138" s="43"/>
      <c r="C138" s="26"/>
      <c r="D138" s="26"/>
      <c r="E138" s="125">
        <f t="shared" si="71"/>
        <v>0</v>
      </c>
      <c r="F138" s="126" t="str">
        <f t="shared" si="70"/>
        <v>-</v>
      </c>
      <c r="G138" s="322"/>
      <c r="H138" s="322"/>
      <c r="I138" s="125">
        <f t="shared" si="76"/>
        <v>0</v>
      </c>
      <c r="J138" s="98">
        <f t="shared" si="32"/>
        <v>0</v>
      </c>
      <c r="K138" s="98">
        <f t="shared" si="33"/>
        <v>0</v>
      </c>
      <c r="L138" s="88" t="str">
        <f t="shared" si="72"/>
        <v>-</v>
      </c>
      <c r="M138" s="98" t="str">
        <f t="shared" si="73"/>
        <v>-</v>
      </c>
      <c r="N138" s="129" t="str">
        <f t="shared" si="74"/>
        <v>-</v>
      </c>
      <c r="O138" s="130" t="str">
        <f t="shared" si="75"/>
        <v>-</v>
      </c>
    </row>
    <row r="139" spans="2:15" x14ac:dyDescent="0.2">
      <c r="B139" s="43"/>
      <c r="C139" s="26"/>
      <c r="D139" s="26"/>
      <c r="E139" s="125">
        <f t="shared" si="71"/>
        <v>0</v>
      </c>
      <c r="F139" s="126" t="str">
        <f t="shared" si="70"/>
        <v>-</v>
      </c>
      <c r="G139" s="322"/>
      <c r="H139" s="322"/>
      <c r="I139" s="125">
        <f t="shared" si="76"/>
        <v>0</v>
      </c>
      <c r="J139" s="98">
        <f t="shared" si="32"/>
        <v>0</v>
      </c>
      <c r="K139" s="98">
        <f t="shared" si="33"/>
        <v>0</v>
      </c>
      <c r="L139" s="88" t="str">
        <f t="shared" si="72"/>
        <v>-</v>
      </c>
      <c r="M139" s="98" t="str">
        <f t="shared" si="73"/>
        <v>-</v>
      </c>
      <c r="N139" s="129" t="str">
        <f t="shared" si="74"/>
        <v>-</v>
      </c>
      <c r="O139" s="130" t="str">
        <f t="shared" si="75"/>
        <v>-</v>
      </c>
    </row>
    <row r="140" spans="2:15" x14ac:dyDescent="0.2">
      <c r="B140" s="43"/>
      <c r="C140" s="26"/>
      <c r="D140" s="26"/>
      <c r="E140" s="125">
        <f t="shared" si="71"/>
        <v>0</v>
      </c>
      <c r="F140" s="126" t="str">
        <f t="shared" si="70"/>
        <v>-</v>
      </c>
      <c r="G140" s="322"/>
      <c r="H140" s="322"/>
      <c r="I140" s="125">
        <f t="shared" si="76"/>
        <v>0</v>
      </c>
      <c r="J140" s="98">
        <f t="shared" si="32"/>
        <v>0</v>
      </c>
      <c r="K140" s="98">
        <f t="shared" si="33"/>
        <v>0</v>
      </c>
      <c r="L140" s="88" t="str">
        <f t="shared" si="72"/>
        <v>-</v>
      </c>
      <c r="M140" s="98" t="str">
        <f t="shared" si="73"/>
        <v>-</v>
      </c>
      <c r="N140" s="129" t="str">
        <f t="shared" si="74"/>
        <v>-</v>
      </c>
      <c r="O140" s="130" t="str">
        <f t="shared" si="75"/>
        <v>-</v>
      </c>
    </row>
    <row r="141" spans="2:15" x14ac:dyDescent="0.2">
      <c r="B141" s="43"/>
      <c r="C141" s="26"/>
      <c r="D141" s="26"/>
      <c r="E141" s="125">
        <f t="shared" si="71"/>
        <v>0</v>
      </c>
      <c r="F141" s="126" t="str">
        <f t="shared" si="70"/>
        <v>-</v>
      </c>
      <c r="G141" s="322"/>
      <c r="H141" s="322"/>
      <c r="I141" s="125">
        <f t="shared" si="76"/>
        <v>0</v>
      </c>
      <c r="J141" s="98">
        <f t="shared" si="32"/>
        <v>0</v>
      </c>
      <c r="K141" s="98">
        <f t="shared" si="33"/>
        <v>0</v>
      </c>
      <c r="L141" s="88" t="str">
        <f t="shared" si="72"/>
        <v>-</v>
      </c>
      <c r="M141" s="98" t="str">
        <f t="shared" si="73"/>
        <v>-</v>
      </c>
      <c r="N141" s="129" t="str">
        <f t="shared" si="74"/>
        <v>-</v>
      </c>
      <c r="O141" s="130" t="str">
        <f t="shared" si="75"/>
        <v>-</v>
      </c>
    </row>
    <row r="142" spans="2:15" x14ac:dyDescent="0.2">
      <c r="B142" s="43"/>
      <c r="C142" s="26"/>
      <c r="D142" s="26"/>
      <c r="E142" s="125">
        <f t="shared" si="71"/>
        <v>0</v>
      </c>
      <c r="F142" s="126" t="str">
        <f t="shared" si="70"/>
        <v>-</v>
      </c>
      <c r="G142" s="322"/>
      <c r="H142" s="322"/>
      <c r="I142" s="125">
        <f t="shared" si="76"/>
        <v>0</v>
      </c>
      <c r="J142" s="98">
        <f t="shared" si="32"/>
        <v>0</v>
      </c>
      <c r="K142" s="98">
        <f t="shared" si="33"/>
        <v>0</v>
      </c>
      <c r="L142" s="88" t="str">
        <f t="shared" si="72"/>
        <v>-</v>
      </c>
      <c r="M142" s="98" t="str">
        <f t="shared" si="73"/>
        <v>-</v>
      </c>
      <c r="N142" s="129" t="str">
        <f t="shared" si="74"/>
        <v>-</v>
      </c>
      <c r="O142" s="130" t="str">
        <f t="shared" si="75"/>
        <v>-</v>
      </c>
    </row>
    <row r="143" spans="2:15" ht="13.5" thickBot="1" x14ac:dyDescent="0.25">
      <c r="B143" s="127" t="s">
        <v>5</v>
      </c>
      <c r="C143" s="240">
        <f>SUM(C93:C142)</f>
        <v>0</v>
      </c>
      <c r="D143" s="240">
        <f>SUM(D93:D142)</f>
        <v>0</v>
      </c>
      <c r="E143" s="240">
        <f>SUM(E93:E142)</f>
        <v>0</v>
      </c>
      <c r="F143" s="242">
        <f>SUM(F93:F142)</f>
        <v>0</v>
      </c>
      <c r="G143" s="323"/>
      <c r="H143" s="324">
        <f>SUM(H93:H142)</f>
        <v>0</v>
      </c>
      <c r="I143" s="132">
        <f>SUM(I93:I142)</f>
        <v>0</v>
      </c>
      <c r="J143" s="132">
        <f>SUM(J93:J142)</f>
        <v>0</v>
      </c>
      <c r="K143" s="132">
        <f>SUM(K93:K142)</f>
        <v>0</v>
      </c>
      <c r="L143" s="96"/>
      <c r="M143" s="96"/>
      <c r="N143" s="96"/>
      <c r="O143" s="133">
        <f>SUM(O93:O142)</f>
        <v>0</v>
      </c>
    </row>
    <row r="144" spans="2:15" ht="13.5" thickBot="1" x14ac:dyDescent="0.25">
      <c r="B144" s="134" t="s">
        <v>6</v>
      </c>
      <c r="C144" s="241" t="str">
        <f>IFERROR(AVERAGE(C93:C142),"-")</f>
        <v>-</v>
      </c>
      <c r="D144" s="241" t="str">
        <f>IFERROR(AVERAGE(D93:D142),"-")</f>
        <v>-</v>
      </c>
      <c r="E144" s="241">
        <f>IFERROR(AVERAGE(E93:E142),"-")</f>
        <v>0</v>
      </c>
      <c r="F144" s="135" t="str">
        <f>IFERROR(AVERAGE(F93:F142),"-")</f>
        <v>-</v>
      </c>
      <c r="G144" s="325"/>
      <c r="H144" s="326"/>
      <c r="I144" s="136"/>
      <c r="J144" s="136"/>
      <c r="K144" s="136"/>
      <c r="L144" s="137" t="str">
        <f>IFERROR(AVERAGE(L93:L142),"-")</f>
        <v>-</v>
      </c>
      <c r="M144" s="137" t="str">
        <f>IFERROR(AVERAGE(M93:M142),"-")</f>
        <v>-</v>
      </c>
      <c r="N144" s="244" t="str">
        <f>IFERROR(AVERAGE(N93:N142),"-")</f>
        <v>-</v>
      </c>
      <c r="O144" s="138"/>
    </row>
    <row r="145" spans="2:13" x14ac:dyDescent="0.2">
      <c r="I145" s="245" t="s">
        <v>216</v>
      </c>
      <c r="M145" s="145"/>
    </row>
    <row r="146" spans="2:13" x14ac:dyDescent="0.2">
      <c r="I146" s="60" t="s">
        <v>213</v>
      </c>
      <c r="J146" s="60" t="s">
        <v>210</v>
      </c>
    </row>
    <row r="147" spans="2:13" ht="21" customHeight="1" x14ac:dyDescent="0.2">
      <c r="B147" s="139" t="s">
        <v>60</v>
      </c>
      <c r="C147" s="247" t="s">
        <v>74</v>
      </c>
      <c r="D147" s="247" t="s">
        <v>75</v>
      </c>
      <c r="I147" s="60" t="s">
        <v>214</v>
      </c>
      <c r="J147" s="60" t="s">
        <v>211</v>
      </c>
    </row>
    <row r="148" spans="2:13" x14ac:dyDescent="0.2">
      <c r="B148" s="140" t="s">
        <v>70</v>
      </c>
      <c r="C148" s="141" t="str">
        <f>+C144</f>
        <v>-</v>
      </c>
      <c r="D148" s="142"/>
      <c r="I148" s="60" t="s">
        <v>215</v>
      </c>
      <c r="J148" s="60" t="s">
        <v>212</v>
      </c>
    </row>
    <row r="149" spans="2:13" x14ac:dyDescent="0.2">
      <c r="B149" s="140" t="s">
        <v>13</v>
      </c>
      <c r="C149" s="141" t="str">
        <f>+D144</f>
        <v>-</v>
      </c>
      <c r="D149" s="142" t="str">
        <f>+F144</f>
        <v>-</v>
      </c>
      <c r="E149" s="143"/>
    </row>
    <row r="150" spans="2:13" x14ac:dyDescent="0.2">
      <c r="B150" s="144" t="s">
        <v>71</v>
      </c>
      <c r="C150" s="141" t="str">
        <f>+M144</f>
        <v>-</v>
      </c>
      <c r="D150" s="246" t="str">
        <f>+N144</f>
        <v>-</v>
      </c>
      <c r="E150" s="145"/>
    </row>
    <row r="151" spans="2:13" x14ac:dyDescent="0.2">
      <c r="B151" s="146" t="s">
        <v>14</v>
      </c>
      <c r="C151" s="147" t="str">
        <f>IFERROR((+C149-C150),"-")</f>
        <v>-</v>
      </c>
      <c r="D151" s="148" t="str">
        <f>IFERROR((+D149-D150),"-")</f>
        <v>-</v>
      </c>
    </row>
    <row r="154" spans="2:13" ht="39.75" customHeight="1" x14ac:dyDescent="0.2">
      <c r="B154" s="392" t="s">
        <v>195</v>
      </c>
      <c r="C154" s="393"/>
      <c r="D154" s="393"/>
      <c r="E154" s="393"/>
      <c r="F154" s="393"/>
      <c r="G154" s="393"/>
      <c r="H154" s="394"/>
    </row>
    <row r="155" spans="2:13" x14ac:dyDescent="0.2">
      <c r="B155" s="388" t="s">
        <v>192</v>
      </c>
      <c r="C155" s="389"/>
      <c r="D155" s="395"/>
      <c r="E155" s="395"/>
      <c r="F155" s="395"/>
      <c r="G155" s="395"/>
      <c r="H155" s="396"/>
    </row>
    <row r="156" spans="2:13" x14ac:dyDescent="0.2">
      <c r="B156" s="388" t="s">
        <v>193</v>
      </c>
      <c r="C156" s="389"/>
      <c r="D156" s="397"/>
      <c r="E156" s="397"/>
      <c r="F156" s="397"/>
      <c r="G156" s="397"/>
      <c r="H156" s="398"/>
    </row>
    <row r="157" spans="2:13" x14ac:dyDescent="0.2">
      <c r="B157" s="390" t="s">
        <v>194</v>
      </c>
      <c r="C157" s="391"/>
      <c r="D157" s="399"/>
      <c r="E157" s="399"/>
      <c r="F157" s="399"/>
      <c r="G157" s="399"/>
      <c r="H157" s="400"/>
    </row>
    <row r="160" spans="2:13" x14ac:dyDescent="0.2">
      <c r="B160" s="414" t="s">
        <v>69</v>
      </c>
      <c r="C160" s="414"/>
      <c r="D160" s="414"/>
      <c r="E160" s="149"/>
    </row>
    <row r="161" spans="2:5" ht="15.75" x14ac:dyDescent="0.25">
      <c r="B161" s="150" t="s">
        <v>19</v>
      </c>
      <c r="C161" s="415"/>
      <c r="D161" s="416"/>
      <c r="E161" s="77"/>
    </row>
    <row r="162" spans="2:5" ht="15.75" x14ac:dyDescent="0.25">
      <c r="B162" s="150" t="s">
        <v>20</v>
      </c>
      <c r="C162" s="415"/>
      <c r="D162" s="416"/>
      <c r="E162" s="77"/>
    </row>
    <row r="163" spans="2:5" ht="15.75" x14ac:dyDescent="0.25">
      <c r="B163" s="151" t="s">
        <v>22</v>
      </c>
      <c r="C163" s="417"/>
      <c r="D163" s="418"/>
      <c r="E163" s="77"/>
    </row>
    <row r="164" spans="2:5" x14ac:dyDescent="0.2">
      <c r="B164" s="150" t="s">
        <v>68</v>
      </c>
      <c r="C164" s="413"/>
      <c r="D164" s="413"/>
    </row>
    <row r="165" spans="2:5" x14ac:dyDescent="0.2">
      <c r="B165" s="152"/>
      <c r="C165" s="152"/>
    </row>
    <row r="166" spans="2:5" x14ac:dyDescent="0.2">
      <c r="B166" s="153"/>
      <c r="C166" s="153"/>
    </row>
    <row r="167" spans="2:5" x14ac:dyDescent="0.2">
      <c r="B167" s="153"/>
      <c r="C167" s="153"/>
    </row>
    <row r="168" spans="2:5" x14ac:dyDescent="0.2">
      <c r="B168" s="153"/>
      <c r="C168" s="153"/>
    </row>
    <row r="169" spans="2:5" x14ac:dyDescent="0.2">
      <c r="B169" s="153"/>
      <c r="C169" s="153"/>
    </row>
    <row r="170" spans="2:5" x14ac:dyDescent="0.2">
      <c r="B170" s="153"/>
      <c r="C170" s="153"/>
    </row>
    <row r="171" spans="2:5" x14ac:dyDescent="0.2">
      <c r="B171" s="153"/>
      <c r="C171" s="153"/>
    </row>
    <row r="172" spans="2:5" x14ac:dyDescent="0.2">
      <c r="B172" s="153"/>
      <c r="C172" s="153"/>
    </row>
    <row r="173" spans="2:5" x14ac:dyDescent="0.2">
      <c r="B173" s="153"/>
      <c r="C173" s="153"/>
    </row>
    <row r="174" spans="2:5" x14ac:dyDescent="0.2">
      <c r="B174" s="153"/>
      <c r="C174" s="153"/>
    </row>
    <row r="175" spans="2:5" x14ac:dyDescent="0.2">
      <c r="B175" s="153"/>
      <c r="C175" s="153"/>
    </row>
  </sheetData>
  <sheetProtection algorithmName="SHA-512" hashValue="X8Wh3kzho30wd1hQ7szW9gVM2mi0KCvt+EF/pysG/eCFGCMdzoH4iuFstv59zP7uMZM/g315mIga5qZ5GGygdA==" saltValue="MOcXx7t9C6js4mdkj0bfCA==" spinCount="100000" sheet="1" objects="1" scenarios="1"/>
  <customSheetViews>
    <customSheetView guid="{68126892-99A6-4707-AB95-928566E32A6F}" showPageBreaks="1" printArea="1" topLeftCell="A74">
      <selection activeCell="B93" sqref="B93:B142"/>
      <rowBreaks count="1" manualBreakCount="1">
        <brk id="77" max="16383" man="1"/>
      </rowBreaks>
      <pageMargins left="0" right="0" top="0.75" bottom="0.75" header="0.3" footer="0.3"/>
      <pageSetup scale="65" orientation="landscape" r:id="rId1"/>
    </customSheetView>
    <customSheetView guid="{E3D3D10A-2737-4A6C-B1AD-ADC447211EB5}" scale="85">
      <selection activeCell="G8" sqref="G8"/>
      <rowBreaks count="1" manualBreakCount="1">
        <brk id="77" max="16383" man="1"/>
      </rowBreaks>
      <pageMargins left="0" right="0" top="0.75" bottom="0.75" header="0.3" footer="0.3"/>
      <pageSetup scale="65" orientation="landscape" r:id="rId2"/>
    </customSheetView>
    <customSheetView guid="{C0978827-C672-43F0-91CA-D7E875C46145}" scale="85" showPageBreaks="1" printArea="1" topLeftCell="A7">
      <selection activeCell="N57" sqref="N57"/>
      <rowBreaks count="1" manualBreakCount="1">
        <brk id="77" max="16383" man="1"/>
      </rowBreaks>
      <pageMargins left="0" right="0" top="0.75" bottom="0.75" header="0.3" footer="0.3"/>
      <pageSetup scale="65" orientation="landscape" r:id="rId3"/>
    </customSheetView>
    <customSheetView guid="{6139201C-B219-44AF-AFB1-08E588EB93E4}" scale="85">
      <selection activeCell="N91" sqref="N91"/>
      <rowBreaks count="1" manualBreakCount="1">
        <brk id="77" max="16383" man="1"/>
      </rowBreaks>
      <pageMargins left="0" right="0" top="0.75" bottom="0.75" header="0.3" footer="0.3"/>
      <pageSetup scale="65" orientation="landscape" r:id="rId4"/>
    </customSheetView>
    <customSheetView guid="{9196FBD4-64CA-4C65-ACF6-294218CB1013}" scale="85">
      <selection activeCell="G8" sqref="G8"/>
      <rowBreaks count="1" manualBreakCount="1">
        <brk id="77" max="16383" man="1"/>
      </rowBreaks>
      <pageMargins left="0" right="0" top="0.75" bottom="0.75" header="0.3" footer="0.3"/>
      <pageSetup scale="65" orientation="landscape" r:id="rId5"/>
    </customSheetView>
  </customSheetViews>
  <mergeCells count="20">
    <mergeCell ref="C164:D164"/>
    <mergeCell ref="B160:D160"/>
    <mergeCell ref="C161:D161"/>
    <mergeCell ref="C162:D162"/>
    <mergeCell ref="C163:D163"/>
    <mergeCell ref="A15:L15"/>
    <mergeCell ref="A2:L2"/>
    <mergeCell ref="A1:L1"/>
    <mergeCell ref="C82:E82"/>
    <mergeCell ref="B92:O92"/>
    <mergeCell ref="B80:O80"/>
    <mergeCell ref="C3:H3"/>
    <mergeCell ref="C10:E10"/>
    <mergeCell ref="B156:C156"/>
    <mergeCell ref="B157:C157"/>
    <mergeCell ref="B154:H154"/>
    <mergeCell ref="B155:C155"/>
    <mergeCell ref="D155:H155"/>
    <mergeCell ref="D156:H156"/>
    <mergeCell ref="D157:H157"/>
  </mergeCells>
  <dataValidations count="1">
    <dataValidation type="list" allowBlank="1" showInputMessage="1" showErrorMessage="1" sqref="G85:G88">
      <formula1>$AB$19:$AB$20</formula1>
    </dataValidation>
  </dataValidations>
  <pageMargins left="0" right="0" top="0.75" bottom="0.75" header="0.3" footer="0.3"/>
  <pageSetup scale="65" orientation="landscape" r:id="rId6"/>
  <rowBreaks count="1" manualBreakCount="1">
    <brk id="77" max="16383" man="1"/>
  </rowBreaks>
  <legacy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workbookViewId="0">
      <selection activeCell="B21" sqref="B21:J21"/>
    </sheetView>
  </sheetViews>
  <sheetFormatPr defaultColWidth="9.140625" defaultRowHeight="15" x14ac:dyDescent="0.25"/>
  <cols>
    <col min="1" max="1" width="15" style="309" customWidth="1"/>
    <col min="2" max="2" width="9.42578125" style="8" customWidth="1"/>
    <col min="3" max="9" width="9.140625" style="8"/>
    <col min="10" max="10" width="26.5703125" style="8" customWidth="1"/>
    <col min="11" max="16384" width="9.140625" style="8"/>
  </cols>
  <sheetData>
    <row r="1" spans="1:10" ht="18.75" x14ac:dyDescent="0.25">
      <c r="A1" s="419" t="s">
        <v>86</v>
      </c>
      <c r="B1" s="420"/>
      <c r="C1" s="420"/>
      <c r="D1" s="420"/>
      <c r="E1" s="420"/>
      <c r="F1" s="420"/>
      <c r="G1" s="420"/>
      <c r="H1" s="420"/>
      <c r="I1" s="420"/>
      <c r="J1" s="421"/>
    </row>
    <row r="2" spans="1:10" ht="15.75" thickBot="1" x14ac:dyDescent="0.3">
      <c r="A2" s="205"/>
      <c r="B2" s="206"/>
      <c r="C2" s="206"/>
      <c r="D2" s="206"/>
      <c r="E2" s="206"/>
      <c r="F2" s="206"/>
      <c r="G2" s="206"/>
      <c r="H2" s="206"/>
      <c r="I2" s="206"/>
      <c r="J2" s="207"/>
    </row>
    <row r="3" spans="1:10" x14ac:dyDescent="0.25">
      <c r="A3" s="422" t="s">
        <v>202</v>
      </c>
      <c r="B3" s="424" t="s">
        <v>199</v>
      </c>
      <c r="C3" s="424"/>
      <c r="D3" s="424"/>
      <c r="E3" s="424"/>
      <c r="F3" s="424"/>
      <c r="G3" s="424"/>
      <c r="H3" s="424"/>
      <c r="I3" s="424"/>
      <c r="J3" s="425"/>
    </row>
    <row r="4" spans="1:10" ht="60" customHeight="1" thickBot="1" x14ac:dyDescent="0.3">
      <c r="A4" s="423"/>
      <c r="B4" s="426"/>
      <c r="C4" s="426"/>
      <c r="D4" s="426"/>
      <c r="E4" s="426"/>
      <c r="F4" s="426"/>
      <c r="G4" s="426"/>
      <c r="H4" s="426"/>
      <c r="I4" s="426"/>
      <c r="J4" s="427"/>
    </row>
    <row r="5" spans="1:10" ht="15.75" thickBot="1" x14ac:dyDescent="0.3">
      <c r="A5" s="31"/>
    </row>
    <row r="6" spans="1:10" ht="27" customHeight="1" thickBot="1" x14ac:dyDescent="0.3">
      <c r="A6" s="231" t="s">
        <v>203</v>
      </c>
      <c r="B6" s="428" t="s">
        <v>153</v>
      </c>
      <c r="C6" s="428"/>
      <c r="D6" s="428"/>
      <c r="E6" s="428"/>
      <c r="F6" s="208"/>
      <c r="G6" s="208"/>
      <c r="H6" s="208"/>
      <c r="I6" s="208"/>
      <c r="J6" s="209"/>
    </row>
    <row r="7" spans="1:10" ht="15.75" thickBot="1" x14ac:dyDescent="0.3">
      <c r="A7" s="214"/>
      <c r="B7" s="214"/>
      <c r="C7" s="214"/>
      <c r="D7" s="214"/>
      <c r="E7" s="214"/>
      <c r="F7" s="214"/>
      <c r="G7" s="214"/>
      <c r="H7" s="214"/>
      <c r="I7" s="214"/>
      <c r="J7" s="214"/>
    </row>
    <row r="8" spans="1:10" ht="15.75" thickBot="1" x14ac:dyDescent="0.3">
      <c r="A8" s="452" t="s">
        <v>87</v>
      </c>
      <c r="B8" s="453"/>
      <c r="C8" s="453"/>
      <c r="D8" s="453"/>
      <c r="E8" s="453"/>
      <c r="F8" s="453"/>
      <c r="G8" s="453"/>
      <c r="H8" s="453"/>
      <c r="I8" s="453"/>
      <c r="J8" s="454"/>
    </row>
    <row r="9" spans="1:10" ht="15.75" thickBot="1" x14ac:dyDescent="0.3">
      <c r="A9" s="13"/>
      <c r="B9" s="13"/>
      <c r="C9" s="13"/>
      <c r="D9" s="13"/>
      <c r="E9" s="13"/>
      <c r="F9" s="13"/>
      <c r="G9" s="13"/>
      <c r="H9" s="13"/>
      <c r="I9" s="13"/>
      <c r="J9" s="13"/>
    </row>
    <row r="10" spans="1:10" ht="93.75" customHeight="1" thickBot="1" x14ac:dyDescent="0.3">
      <c r="A10" s="210" t="s">
        <v>154</v>
      </c>
      <c r="B10" s="349" t="s">
        <v>198</v>
      </c>
      <c r="C10" s="350"/>
      <c r="D10" s="350"/>
      <c r="E10" s="350"/>
      <c r="F10" s="350"/>
      <c r="G10" s="350"/>
      <c r="H10" s="350"/>
      <c r="I10" s="350"/>
      <c r="J10" s="351"/>
    </row>
    <row r="11" spans="1:10" ht="15.75" thickBot="1" x14ac:dyDescent="0.3">
      <c r="B11" s="362"/>
      <c r="C11" s="363"/>
      <c r="D11" s="363"/>
      <c r="E11" s="363"/>
      <c r="F11" s="363"/>
      <c r="G11" s="363"/>
      <c r="H11" s="363"/>
      <c r="I11" s="363"/>
      <c r="J11" s="363"/>
    </row>
    <row r="12" spans="1:10" x14ac:dyDescent="0.25">
      <c r="A12" s="422" t="s">
        <v>156</v>
      </c>
      <c r="B12" s="33" t="s">
        <v>157</v>
      </c>
      <c r="C12" s="15"/>
      <c r="D12" s="15"/>
      <c r="E12" s="15"/>
      <c r="F12" s="16"/>
      <c r="G12" s="16"/>
      <c r="H12" s="16"/>
      <c r="I12" s="16"/>
      <c r="J12" s="17"/>
    </row>
    <row r="13" spans="1:10" ht="15.75" thickBot="1" x14ac:dyDescent="0.3">
      <c r="A13" s="423"/>
      <c r="B13" s="229" t="s">
        <v>155</v>
      </c>
      <c r="C13" s="230"/>
      <c r="D13" s="230"/>
      <c r="E13" s="230"/>
      <c r="F13" s="206"/>
      <c r="G13" s="206"/>
      <c r="H13" s="206"/>
      <c r="I13" s="206"/>
      <c r="J13" s="207"/>
    </row>
    <row r="14" spans="1:10" ht="15" customHeight="1" thickBot="1" x14ac:dyDescent="0.3">
      <c r="A14" s="14"/>
      <c r="B14" s="308"/>
      <c r="C14" s="308"/>
      <c r="D14" s="308"/>
      <c r="E14" s="308"/>
      <c r="F14" s="308"/>
      <c r="G14" s="308"/>
      <c r="H14" s="308"/>
      <c r="I14" s="308"/>
      <c r="J14" s="308"/>
    </row>
    <row r="15" spans="1:10" x14ac:dyDescent="0.25">
      <c r="A15" s="422" t="s">
        <v>158</v>
      </c>
      <c r="B15" s="33" t="s">
        <v>159</v>
      </c>
      <c r="C15" s="16"/>
      <c r="D15" s="16"/>
      <c r="E15" s="16"/>
      <c r="F15" s="16"/>
      <c r="G15" s="16"/>
      <c r="H15" s="16"/>
      <c r="I15" s="16"/>
      <c r="J15" s="17"/>
    </row>
    <row r="16" spans="1:10" x14ac:dyDescent="0.25">
      <c r="A16" s="429"/>
      <c r="B16" s="34" t="s">
        <v>89</v>
      </c>
      <c r="C16" s="10"/>
      <c r="D16" s="10"/>
      <c r="E16" s="10"/>
      <c r="F16" s="10"/>
      <c r="G16" s="10"/>
      <c r="H16" s="10"/>
      <c r="I16" s="10"/>
      <c r="J16" s="11"/>
    </row>
    <row r="17" spans="1:10" ht="15" customHeight="1" x14ac:dyDescent="0.25">
      <c r="A17" s="429"/>
      <c r="B17" s="226" t="s">
        <v>88</v>
      </c>
      <c r="C17" s="10"/>
      <c r="D17" s="10"/>
      <c r="E17" s="10"/>
      <c r="F17" s="10"/>
      <c r="G17" s="10"/>
      <c r="H17" s="10"/>
      <c r="I17" s="10"/>
      <c r="J17" s="18"/>
    </row>
    <row r="18" spans="1:10" ht="15.75" customHeight="1" x14ac:dyDescent="0.25">
      <c r="A18" s="429"/>
      <c r="B18" s="227" t="s">
        <v>160</v>
      </c>
      <c r="C18" s="10"/>
      <c r="D18" s="10"/>
      <c r="E18" s="10"/>
      <c r="F18" s="10"/>
      <c r="G18" s="10"/>
      <c r="H18" s="10"/>
      <c r="I18" s="10"/>
      <c r="J18" s="11"/>
    </row>
    <row r="19" spans="1:10" ht="15.75" customHeight="1" x14ac:dyDescent="0.25">
      <c r="A19" s="429"/>
      <c r="B19" s="227" t="s">
        <v>233</v>
      </c>
      <c r="C19" s="10"/>
      <c r="D19" s="10"/>
      <c r="E19" s="10"/>
      <c r="F19" s="10"/>
      <c r="G19" s="10"/>
      <c r="H19" s="10"/>
      <c r="I19" s="10"/>
      <c r="J19" s="11"/>
    </row>
    <row r="20" spans="1:10" x14ac:dyDescent="0.25">
      <c r="A20" s="429"/>
      <c r="B20" s="8" t="s">
        <v>234</v>
      </c>
      <c r="I20" s="10"/>
      <c r="J20" s="11"/>
    </row>
    <row r="21" spans="1:10" ht="20.25" customHeight="1" x14ac:dyDescent="0.25">
      <c r="A21" s="429"/>
      <c r="B21" s="432" t="s">
        <v>90</v>
      </c>
      <c r="C21" s="433"/>
      <c r="D21" s="433"/>
      <c r="E21" s="433"/>
      <c r="F21" s="433"/>
      <c r="G21" s="433"/>
      <c r="H21" s="433"/>
      <c r="I21" s="433"/>
      <c r="J21" s="434"/>
    </row>
    <row r="22" spans="1:10" ht="20.25" customHeight="1" x14ac:dyDescent="0.25">
      <c r="A22" s="429"/>
      <c r="B22" s="432" t="s">
        <v>201</v>
      </c>
      <c r="C22" s="433"/>
      <c r="D22" s="433"/>
      <c r="E22" s="433"/>
      <c r="F22" s="433"/>
      <c r="G22" s="433"/>
      <c r="H22" s="433"/>
      <c r="I22" s="433"/>
      <c r="J22" s="434"/>
    </row>
    <row r="23" spans="1:10" ht="15.75" thickBot="1" x14ac:dyDescent="0.3">
      <c r="A23" s="423"/>
      <c r="B23" s="228" t="s">
        <v>91</v>
      </c>
      <c r="C23" s="206"/>
      <c r="D23" s="206"/>
      <c r="E23" s="206"/>
      <c r="F23" s="206"/>
      <c r="G23" s="206"/>
      <c r="H23" s="206"/>
      <c r="I23" s="206"/>
      <c r="J23" s="207"/>
    </row>
    <row r="24" spans="1:10" ht="27" customHeight="1" thickBot="1" x14ac:dyDescent="0.3">
      <c r="A24" s="14"/>
      <c r="B24" s="35"/>
      <c r="C24" s="35"/>
      <c r="D24" s="35"/>
      <c r="E24" s="35"/>
      <c r="F24" s="35"/>
      <c r="G24" s="35"/>
      <c r="H24" s="35"/>
      <c r="I24" s="35"/>
      <c r="J24" s="35"/>
    </row>
    <row r="25" spans="1:10" ht="15" customHeight="1" x14ac:dyDescent="0.25">
      <c r="A25" s="422" t="s">
        <v>167</v>
      </c>
      <c r="B25" s="430" t="s">
        <v>92</v>
      </c>
      <c r="C25" s="431"/>
      <c r="D25" s="431"/>
      <c r="E25" s="431"/>
      <c r="F25" s="431"/>
      <c r="G25" s="431"/>
      <c r="H25" s="19"/>
      <c r="I25" s="19"/>
      <c r="J25" s="20"/>
    </row>
    <row r="26" spans="1:10" ht="15" customHeight="1" x14ac:dyDescent="0.25">
      <c r="A26" s="429"/>
      <c r="B26" s="36"/>
      <c r="C26" s="21"/>
      <c r="D26" s="21"/>
      <c r="E26" s="21"/>
      <c r="F26" s="21"/>
      <c r="G26" s="21"/>
      <c r="H26" s="21"/>
      <c r="I26" s="21"/>
      <c r="J26" s="29"/>
    </row>
    <row r="27" spans="1:10" ht="15" customHeight="1" x14ac:dyDescent="0.25">
      <c r="A27" s="429"/>
      <c r="B27" s="226" t="s">
        <v>88</v>
      </c>
      <c r="C27" s="10"/>
      <c r="D27" s="21"/>
      <c r="E27" s="21"/>
      <c r="F27" s="21"/>
      <c r="G27" s="21"/>
      <c r="H27" s="21"/>
      <c r="I27" s="21"/>
      <c r="J27" s="29"/>
    </row>
    <row r="28" spans="1:10" ht="15" customHeight="1" x14ac:dyDescent="0.25">
      <c r="A28" s="429"/>
      <c r="B28" s="226" t="s">
        <v>161</v>
      </c>
      <c r="C28" s="10"/>
      <c r="D28" s="21"/>
      <c r="E28" s="21"/>
      <c r="F28" s="21"/>
      <c r="G28" s="21"/>
      <c r="H28" s="21"/>
      <c r="I28" s="21"/>
      <c r="J28" s="29"/>
    </row>
    <row r="29" spans="1:10" ht="15" customHeight="1" x14ac:dyDescent="0.25">
      <c r="A29" s="429"/>
      <c r="B29" s="227" t="s">
        <v>162</v>
      </c>
      <c r="C29" s="10"/>
      <c r="D29" s="21"/>
      <c r="E29" s="21"/>
      <c r="F29" s="21"/>
      <c r="G29" s="21"/>
      <c r="H29" s="21"/>
      <c r="I29" s="21"/>
      <c r="J29" s="29"/>
    </row>
    <row r="30" spans="1:10" ht="15" customHeight="1" x14ac:dyDescent="0.25">
      <c r="A30" s="429"/>
      <c r="B30" s="227" t="s">
        <v>163</v>
      </c>
      <c r="C30" s="10"/>
      <c r="D30" s="21"/>
      <c r="E30" s="21"/>
      <c r="F30" s="21"/>
      <c r="G30" s="21"/>
      <c r="H30" s="21"/>
      <c r="I30" s="21"/>
      <c r="J30" s="29"/>
    </row>
    <row r="31" spans="1:10" ht="15" customHeight="1" x14ac:dyDescent="0.25">
      <c r="A31" s="429"/>
      <c r="B31" s="227" t="s">
        <v>164</v>
      </c>
      <c r="C31" s="10"/>
      <c r="D31" s="21"/>
      <c r="E31" s="21"/>
      <c r="F31" s="21"/>
      <c r="G31" s="21"/>
      <c r="H31" s="21"/>
      <c r="I31" s="21"/>
      <c r="J31" s="29"/>
    </row>
    <row r="32" spans="1:10" x14ac:dyDescent="0.25">
      <c r="A32" s="429"/>
      <c r="B32" s="227" t="s">
        <v>165</v>
      </c>
      <c r="C32" s="10"/>
      <c r="D32" s="21"/>
      <c r="E32" s="21"/>
      <c r="F32" s="21"/>
      <c r="G32" s="21"/>
      <c r="H32" s="21"/>
      <c r="I32" s="21"/>
      <c r="J32" s="29"/>
    </row>
    <row r="33" spans="1:10" x14ac:dyDescent="0.25">
      <c r="A33" s="429"/>
      <c r="B33" s="227" t="s">
        <v>166</v>
      </c>
      <c r="C33" s="10"/>
      <c r="D33" s="21"/>
      <c r="E33" s="21"/>
      <c r="F33" s="21"/>
      <c r="G33" s="21"/>
      <c r="H33" s="21"/>
      <c r="I33" s="21"/>
      <c r="J33" s="29"/>
    </row>
    <row r="34" spans="1:10" ht="15.75" thickBot="1" x14ac:dyDescent="0.3">
      <c r="A34" s="423"/>
      <c r="B34" s="228" t="s">
        <v>93</v>
      </c>
      <c r="C34" s="206"/>
      <c r="D34" s="22"/>
      <c r="E34" s="22"/>
      <c r="F34" s="22"/>
      <c r="G34" s="22"/>
      <c r="H34" s="22"/>
      <c r="I34" s="22"/>
      <c r="J34" s="23"/>
    </row>
    <row r="35" spans="1:10" ht="15.75" thickBot="1" x14ac:dyDescent="0.3">
      <c r="A35" s="14"/>
      <c r="B35" s="21"/>
      <c r="C35" s="21"/>
      <c r="D35" s="21"/>
      <c r="E35" s="21"/>
      <c r="F35" s="21"/>
      <c r="G35" s="21"/>
      <c r="H35" s="21"/>
      <c r="I35" s="21"/>
      <c r="J35" s="28"/>
    </row>
    <row r="36" spans="1:10" ht="20.100000000000001" customHeight="1" x14ac:dyDescent="0.25">
      <c r="A36" s="422" t="s">
        <v>94</v>
      </c>
      <c r="B36" s="430" t="s">
        <v>95</v>
      </c>
      <c r="C36" s="431"/>
      <c r="D36" s="431"/>
      <c r="E36" s="431"/>
      <c r="F36" s="431"/>
      <c r="G36" s="431"/>
      <c r="H36" s="19"/>
      <c r="I36" s="19"/>
      <c r="J36" s="20"/>
    </row>
    <row r="37" spans="1:10" ht="15" customHeight="1" x14ac:dyDescent="0.25">
      <c r="A37" s="429"/>
      <c r="B37" s="36"/>
      <c r="C37" s="21"/>
      <c r="D37" s="21"/>
      <c r="E37" s="21"/>
      <c r="F37" s="21"/>
      <c r="G37" s="21"/>
      <c r="H37" s="21"/>
      <c r="I37" s="21"/>
      <c r="J37" s="29"/>
    </row>
    <row r="38" spans="1:10" ht="15" customHeight="1" x14ac:dyDescent="0.25">
      <c r="A38" s="429"/>
      <c r="B38" s="226" t="s">
        <v>88</v>
      </c>
      <c r="C38" s="10"/>
      <c r="D38" s="21"/>
      <c r="E38" s="21"/>
      <c r="F38" s="21"/>
      <c r="G38" s="21"/>
      <c r="H38" s="21"/>
      <c r="I38" s="21"/>
      <c r="J38" s="29"/>
    </row>
    <row r="39" spans="1:10" ht="15" customHeight="1" x14ac:dyDescent="0.25">
      <c r="A39" s="429"/>
      <c r="B39" s="227" t="s">
        <v>168</v>
      </c>
      <c r="C39" s="10"/>
      <c r="D39" s="21"/>
      <c r="E39" s="21"/>
      <c r="F39" s="21"/>
      <c r="G39" s="21"/>
      <c r="H39" s="21"/>
      <c r="I39" s="21"/>
      <c r="J39" s="29"/>
    </row>
    <row r="40" spans="1:10" x14ac:dyDescent="0.25">
      <c r="A40" s="429"/>
      <c r="B40" s="227" t="s">
        <v>169</v>
      </c>
      <c r="C40" s="10"/>
      <c r="D40" s="21"/>
      <c r="E40" s="21"/>
      <c r="F40" s="21"/>
      <c r="G40" s="21"/>
      <c r="H40" s="21"/>
      <c r="I40" s="21"/>
      <c r="J40" s="29"/>
    </row>
    <row r="41" spans="1:10" x14ac:dyDescent="0.25">
      <c r="A41" s="429"/>
      <c r="B41" s="227" t="s">
        <v>170</v>
      </c>
      <c r="C41" s="10"/>
      <c r="D41" s="21"/>
      <c r="E41" s="21"/>
      <c r="F41" s="21"/>
      <c r="G41" s="21"/>
      <c r="H41" s="21"/>
      <c r="I41" s="21"/>
      <c r="J41" s="29"/>
    </row>
    <row r="42" spans="1:10" ht="15.75" thickBot="1" x14ac:dyDescent="0.3">
      <c r="A42" s="423"/>
      <c r="B42" s="228" t="s">
        <v>171</v>
      </c>
      <c r="C42" s="206"/>
      <c r="D42" s="22"/>
      <c r="E42" s="22"/>
      <c r="F42" s="22"/>
      <c r="G42" s="22"/>
      <c r="H42" s="22"/>
      <c r="I42" s="22"/>
      <c r="J42" s="23"/>
    </row>
    <row r="43" spans="1:10" ht="15.75" thickBot="1" x14ac:dyDescent="0.3">
      <c r="A43" s="14"/>
      <c r="B43" s="21"/>
      <c r="C43" s="21"/>
      <c r="D43" s="21"/>
      <c r="E43" s="21"/>
      <c r="F43" s="21"/>
      <c r="G43" s="21"/>
      <c r="H43" s="21"/>
      <c r="I43" s="21"/>
      <c r="J43" s="28"/>
    </row>
    <row r="44" spans="1:10" ht="20.100000000000001" customHeight="1" x14ac:dyDescent="0.25">
      <c r="A44" s="422" t="s">
        <v>96</v>
      </c>
      <c r="B44" s="450" t="s">
        <v>207</v>
      </c>
      <c r="C44" s="451"/>
      <c r="D44" s="451"/>
      <c r="E44" s="451"/>
      <c r="F44" s="451"/>
      <c r="G44" s="451"/>
      <c r="H44" s="19"/>
      <c r="I44" s="19"/>
      <c r="J44" s="20"/>
    </row>
    <row r="45" spans="1:10" ht="15" customHeight="1" x14ac:dyDescent="0.25">
      <c r="A45" s="429"/>
      <c r="B45" s="36"/>
      <c r="C45" s="21"/>
      <c r="D45" s="21"/>
      <c r="E45" s="21"/>
      <c r="F45" s="21"/>
      <c r="G45" s="21"/>
      <c r="H45" s="21"/>
      <c r="I45" s="21"/>
      <c r="J45" s="29"/>
    </row>
    <row r="46" spans="1:10" x14ac:dyDescent="0.25">
      <c r="A46" s="429"/>
      <c r="B46" s="227" t="s">
        <v>174</v>
      </c>
      <c r="C46" s="10"/>
      <c r="D46" s="21"/>
      <c r="E46" s="21"/>
      <c r="F46" s="21"/>
      <c r="G46" s="21"/>
      <c r="H46" s="21"/>
      <c r="I46" s="21"/>
      <c r="J46" s="29"/>
    </row>
    <row r="47" spans="1:10" ht="15.75" thickBot="1" x14ac:dyDescent="0.3">
      <c r="A47" s="423"/>
      <c r="B47" s="228" t="s">
        <v>173</v>
      </c>
      <c r="C47" s="206"/>
      <c r="D47" s="22"/>
      <c r="E47" s="22"/>
      <c r="F47" s="22"/>
      <c r="G47" s="22"/>
      <c r="H47" s="22"/>
      <c r="I47" s="22"/>
      <c r="J47" s="23"/>
    </row>
    <row r="48" spans="1:10" ht="15.75" thickBot="1" x14ac:dyDescent="0.3">
      <c r="A48" s="14"/>
      <c r="B48" s="10"/>
      <c r="C48" s="10"/>
      <c r="D48" s="21"/>
      <c r="E48" s="21"/>
      <c r="F48" s="21"/>
      <c r="G48" s="21"/>
      <c r="H48" s="21"/>
      <c r="I48" s="21"/>
      <c r="J48" s="28"/>
    </row>
    <row r="49" spans="1:10" ht="20.100000000000001" customHeight="1" x14ac:dyDescent="0.25">
      <c r="A49" s="422" t="s">
        <v>52</v>
      </c>
      <c r="B49" s="313" t="s">
        <v>175</v>
      </c>
      <c r="C49" s="314"/>
      <c r="D49" s="314"/>
      <c r="E49" s="314"/>
      <c r="F49" s="314"/>
      <c r="G49" s="314"/>
      <c r="H49" s="19"/>
      <c r="I49" s="19"/>
      <c r="J49" s="20"/>
    </row>
    <row r="50" spans="1:10" ht="15" customHeight="1" x14ac:dyDescent="0.25">
      <c r="A50" s="429"/>
      <c r="B50" s="36"/>
      <c r="C50" s="21"/>
      <c r="D50" s="21"/>
      <c r="E50" s="21"/>
      <c r="F50" s="21"/>
      <c r="G50" s="21"/>
      <c r="H50" s="21"/>
      <c r="I50" s="21"/>
      <c r="J50" s="29"/>
    </row>
    <row r="51" spans="1:10" x14ac:dyDescent="0.25">
      <c r="A51" s="429"/>
      <c r="B51" s="227" t="s">
        <v>176</v>
      </c>
      <c r="C51" s="10"/>
      <c r="D51" s="21"/>
      <c r="E51" s="21"/>
      <c r="F51" s="21"/>
      <c r="G51" s="21"/>
      <c r="H51" s="21"/>
      <c r="I51" s="21"/>
      <c r="J51" s="29"/>
    </row>
    <row r="52" spans="1:10" ht="15.75" thickBot="1" x14ac:dyDescent="0.3">
      <c r="A52" s="423"/>
      <c r="B52" s="228" t="s">
        <v>177</v>
      </c>
      <c r="C52" s="206"/>
      <c r="D52" s="22"/>
      <c r="E52" s="22"/>
      <c r="F52" s="22"/>
      <c r="G52" s="22"/>
      <c r="H52" s="22"/>
      <c r="I52" s="22"/>
      <c r="J52" s="23"/>
    </row>
    <row r="53" spans="1:10" ht="15.75" thickBot="1" x14ac:dyDescent="0.3">
      <c r="A53" s="14"/>
      <c r="B53" s="10"/>
      <c r="C53" s="10"/>
      <c r="D53" s="21"/>
      <c r="E53" s="21"/>
      <c r="F53" s="21"/>
      <c r="G53" s="21"/>
      <c r="H53" s="21"/>
      <c r="I53" s="21"/>
      <c r="J53" s="28"/>
    </row>
    <row r="54" spans="1:10" x14ac:dyDescent="0.25">
      <c r="A54" s="422" t="s">
        <v>178</v>
      </c>
      <c r="B54" s="37" t="s">
        <v>97</v>
      </c>
      <c r="C54" s="37"/>
      <c r="D54" s="37"/>
      <c r="E54" s="38"/>
      <c r="F54" s="38"/>
      <c r="G54" s="38"/>
      <c r="H54" s="38"/>
      <c r="I54" s="38"/>
      <c r="J54" s="39"/>
    </row>
    <row r="55" spans="1:10" x14ac:dyDescent="0.25">
      <c r="A55" s="429"/>
      <c r="B55" s="439" t="s">
        <v>98</v>
      </c>
      <c r="C55" s="439"/>
      <c r="D55" s="439"/>
      <c r="E55" s="439"/>
      <c r="F55" s="439"/>
      <c r="G55" s="40"/>
      <c r="H55" s="40"/>
      <c r="I55" s="40"/>
      <c r="J55" s="41"/>
    </row>
    <row r="56" spans="1:10" ht="29.25" customHeight="1" x14ac:dyDescent="0.25">
      <c r="A56" s="429"/>
      <c r="B56" s="433" t="s">
        <v>200</v>
      </c>
      <c r="C56" s="433"/>
      <c r="D56" s="433"/>
      <c r="E56" s="433"/>
      <c r="F56" s="433"/>
      <c r="G56" s="433"/>
      <c r="H56" s="433"/>
      <c r="I56" s="433"/>
      <c r="J56" s="434"/>
    </row>
    <row r="57" spans="1:10" x14ac:dyDescent="0.25">
      <c r="A57" s="429"/>
      <c r="B57" s="433" t="s">
        <v>99</v>
      </c>
      <c r="C57" s="433"/>
      <c r="D57" s="433"/>
      <c r="E57" s="433"/>
      <c r="F57" s="433"/>
      <c r="G57" s="433"/>
      <c r="H57" s="433"/>
      <c r="I57" s="433"/>
      <c r="J57" s="434"/>
    </row>
    <row r="58" spans="1:10" x14ac:dyDescent="0.25">
      <c r="A58" s="429"/>
      <c r="B58" s="435" t="s">
        <v>206</v>
      </c>
      <c r="C58" s="435"/>
      <c r="D58" s="435"/>
      <c r="E58" s="435"/>
      <c r="F58" s="435"/>
      <c r="G58" s="435"/>
      <c r="H58" s="435"/>
      <c r="I58" s="435"/>
      <c r="J58" s="436"/>
    </row>
    <row r="59" spans="1:10" x14ac:dyDescent="0.25">
      <c r="A59" s="429"/>
      <c r="B59" s="433" t="s">
        <v>100</v>
      </c>
      <c r="C59" s="433"/>
      <c r="D59" s="433"/>
      <c r="E59" s="433"/>
      <c r="F59" s="433"/>
      <c r="G59" s="433"/>
      <c r="H59" s="433"/>
      <c r="I59" s="433"/>
      <c r="J59" s="434"/>
    </row>
    <row r="60" spans="1:10" ht="15.75" thickBot="1" x14ac:dyDescent="0.3">
      <c r="A60" s="423"/>
      <c r="B60" s="443" t="s">
        <v>101</v>
      </c>
      <c r="C60" s="443"/>
      <c r="D60" s="443"/>
      <c r="E60" s="443"/>
      <c r="F60" s="443"/>
      <c r="G60" s="443"/>
      <c r="H60" s="443"/>
      <c r="I60" s="443"/>
      <c r="J60" s="444"/>
    </row>
    <row r="61" spans="1:10" ht="15" customHeight="1" thickBot="1" x14ac:dyDescent="0.3">
      <c r="A61" s="14"/>
      <c r="B61" s="42"/>
      <c r="C61" s="42"/>
      <c r="D61" s="42"/>
      <c r="E61" s="42"/>
      <c r="F61" s="42"/>
      <c r="G61" s="42"/>
      <c r="H61" s="42"/>
      <c r="I61" s="42"/>
      <c r="J61" s="42"/>
    </row>
    <row r="62" spans="1:10" ht="19.5" customHeight="1" x14ac:dyDescent="0.25">
      <c r="A62" s="346" t="s">
        <v>183</v>
      </c>
      <c r="B62" s="437" t="s">
        <v>102</v>
      </c>
      <c r="C62" s="445"/>
      <c r="D62" s="445"/>
      <c r="E62" s="445"/>
      <c r="F62" s="445"/>
      <c r="G62" s="445"/>
      <c r="H62" s="445"/>
      <c r="I62" s="445"/>
      <c r="J62" s="24"/>
    </row>
    <row r="63" spans="1:10" ht="33" customHeight="1" x14ac:dyDescent="0.25">
      <c r="A63" s="347"/>
      <c r="B63" s="446" t="s">
        <v>103</v>
      </c>
      <c r="C63" s="447"/>
      <c r="D63" s="447"/>
      <c r="E63" s="447"/>
      <c r="F63" s="447"/>
      <c r="G63" s="447"/>
      <c r="H63" s="447"/>
      <c r="I63" s="447"/>
      <c r="J63" s="448"/>
    </row>
    <row r="64" spans="1:10" ht="35.25" customHeight="1" x14ac:dyDescent="0.25">
      <c r="A64" s="347"/>
      <c r="B64" s="432" t="s">
        <v>180</v>
      </c>
      <c r="C64" s="433"/>
      <c r="D64" s="433"/>
      <c r="E64" s="433"/>
      <c r="F64" s="433"/>
      <c r="G64" s="433"/>
      <c r="H64" s="433"/>
      <c r="I64" s="433"/>
      <c r="J64" s="434"/>
    </row>
    <row r="65" spans="1:10" ht="29.25" customHeight="1" x14ac:dyDescent="0.25">
      <c r="A65" s="347"/>
      <c r="B65" s="432" t="s">
        <v>181</v>
      </c>
      <c r="C65" s="433"/>
      <c r="D65" s="433"/>
      <c r="E65" s="433"/>
      <c r="F65" s="433"/>
      <c r="G65" s="433"/>
      <c r="H65" s="433"/>
      <c r="I65" s="433"/>
      <c r="J65" s="434"/>
    </row>
    <row r="66" spans="1:10" ht="29.25" customHeight="1" thickBot="1" x14ac:dyDescent="0.3">
      <c r="A66" s="348"/>
      <c r="B66" s="449" t="s">
        <v>182</v>
      </c>
      <c r="C66" s="443"/>
      <c r="D66" s="443"/>
      <c r="E66" s="443"/>
      <c r="F66" s="443"/>
      <c r="G66" s="443"/>
      <c r="H66" s="443"/>
      <c r="I66" s="443"/>
      <c r="J66" s="444"/>
    </row>
    <row r="67" spans="1:10" x14ac:dyDescent="0.25">
      <c r="A67" s="32"/>
    </row>
    <row r="68" spans="1:10" ht="15.75" thickBot="1" x14ac:dyDescent="0.3"/>
    <row r="69" spans="1:10" ht="18.75" customHeight="1" x14ac:dyDescent="0.25">
      <c r="A69" s="346" t="s">
        <v>184</v>
      </c>
      <c r="B69" s="437" t="s">
        <v>185</v>
      </c>
      <c r="C69" s="438"/>
      <c r="D69" s="438"/>
      <c r="E69" s="438"/>
      <c r="F69" s="438"/>
      <c r="G69" s="438"/>
      <c r="H69" s="438"/>
      <c r="I69" s="438"/>
      <c r="J69" s="24"/>
    </row>
    <row r="70" spans="1:10" ht="29.25" customHeight="1" thickBot="1" x14ac:dyDescent="0.3">
      <c r="A70" s="348"/>
      <c r="B70" s="440" t="s">
        <v>104</v>
      </c>
      <c r="C70" s="441"/>
      <c r="D70" s="441"/>
      <c r="E70" s="441"/>
      <c r="F70" s="441"/>
      <c r="G70" s="441"/>
      <c r="H70" s="441"/>
      <c r="I70" s="441"/>
      <c r="J70" s="442"/>
    </row>
  </sheetData>
  <sheetProtection algorithmName="SHA-512" hashValue="BQxLYrF6tT8iulHe513xsVqcHkcaWT22vCDBWr4q13/8LH/5cMbqW6gydiEioJWYaALgdHXdLFWWB/XtykA+lg==" saltValue="QWH3ttPgRIT0NcRl5Gxl/A==" spinCount="100000" sheet="1" objects="1" scenarios="1"/>
  <customSheetViews>
    <customSheetView guid="{68126892-99A6-4707-AB95-928566E32A6F}" fitToPage="1">
      <selection sqref="A1:XFD1048576"/>
      <pageMargins left="0.7" right="0.7" top="0.75" bottom="0.75" header="0.3" footer="0.3"/>
      <pageSetup scale="78" fitToHeight="0" orientation="portrait" r:id="rId1"/>
    </customSheetView>
    <customSheetView guid="{E3D3D10A-2737-4A6C-B1AD-ADC447211EB5}" fitToPage="1">
      <selection activeCell="B15" sqref="B15"/>
      <pageMargins left="0.7" right="0.7" top="0.75" bottom="0.75" header="0.3" footer="0.3"/>
      <pageSetup scale="78" fitToHeight="0" orientation="portrait" r:id="rId2"/>
    </customSheetView>
    <customSheetView guid="{C0978827-C672-43F0-91CA-D7E875C46145}" fitToPage="1">
      <selection activeCell="B10" sqref="B10:J10"/>
      <pageMargins left="0.7" right="0.7" top="0.75" bottom="0.75" header="0.3" footer="0.3"/>
      <pageSetup scale="78" fitToHeight="0" orientation="portrait" r:id="rId3"/>
    </customSheetView>
    <customSheetView guid="{6139201C-B219-44AF-AFB1-08E588EB93E4}" fitToPage="1">
      <selection activeCell="B15" sqref="B15"/>
      <pageMargins left="0.7" right="0.7" top="0.75" bottom="0.75" header="0.3" footer="0.3"/>
      <pageSetup scale="78" fitToHeight="0" orientation="portrait" r:id="rId4"/>
    </customSheetView>
    <customSheetView guid="{9196FBD4-64CA-4C65-ACF6-294218CB1013}" fitToPage="1">
      <selection activeCell="B15" sqref="B15"/>
      <pageMargins left="0.7" right="0.7" top="0.75" bottom="0.75" header="0.3" footer="0.3"/>
      <pageSetup scale="78" fitToHeight="0" orientation="portrait" r:id="rId5"/>
    </customSheetView>
  </customSheetViews>
  <mergeCells count="34">
    <mergeCell ref="B44:G44"/>
    <mergeCell ref="A49:A52"/>
    <mergeCell ref="A25:A34"/>
    <mergeCell ref="B25:G25"/>
    <mergeCell ref="A8:J8"/>
    <mergeCell ref="A44:A47"/>
    <mergeCell ref="B57:J57"/>
    <mergeCell ref="B58:J58"/>
    <mergeCell ref="B59:J59"/>
    <mergeCell ref="A54:A60"/>
    <mergeCell ref="B69:I69"/>
    <mergeCell ref="A69:A70"/>
    <mergeCell ref="A62:A66"/>
    <mergeCell ref="B55:F55"/>
    <mergeCell ref="B56:J56"/>
    <mergeCell ref="B70:J70"/>
    <mergeCell ref="B60:J60"/>
    <mergeCell ref="B62:I62"/>
    <mergeCell ref="B63:J63"/>
    <mergeCell ref="B64:J64"/>
    <mergeCell ref="B65:J65"/>
    <mergeCell ref="B66:J66"/>
    <mergeCell ref="A1:J1"/>
    <mergeCell ref="A3:A4"/>
    <mergeCell ref="B3:J4"/>
    <mergeCell ref="B6:E6"/>
    <mergeCell ref="A36:A42"/>
    <mergeCell ref="B36:G36"/>
    <mergeCell ref="B11:J11"/>
    <mergeCell ref="A12:A13"/>
    <mergeCell ref="B10:J10"/>
    <mergeCell ref="A15:A23"/>
    <mergeCell ref="B21:J21"/>
    <mergeCell ref="B22:J22"/>
  </mergeCells>
  <hyperlinks>
    <hyperlink ref="B6" location="'FSS Application Instructions'!A27" display="See the FSS Application Instructions"/>
  </hyperlinks>
  <pageMargins left="0.7" right="0.7" top="0.75" bottom="0.75" header="0.3" footer="0.3"/>
  <pageSetup scale="78" fitToHeight="0" orientation="portrait"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89"/>
  <sheetViews>
    <sheetView topLeftCell="A112" zoomScale="85" zoomScaleNormal="85" workbookViewId="0">
      <selection activeCell="K94" sqref="K94"/>
    </sheetView>
  </sheetViews>
  <sheetFormatPr defaultColWidth="8.85546875" defaultRowHeight="12.75" x14ac:dyDescent="0.2"/>
  <cols>
    <col min="1" max="1" width="6.85546875" style="60" customWidth="1"/>
    <col min="2" max="2" width="29" style="60" customWidth="1"/>
    <col min="3" max="3" width="17.85546875" style="60" customWidth="1"/>
    <col min="4" max="4" width="20.140625" style="60" customWidth="1"/>
    <col min="5" max="5" width="11.7109375" style="60" customWidth="1"/>
    <col min="6" max="6" width="13.28515625" style="60" customWidth="1"/>
    <col min="7" max="7" width="14.140625" style="60" customWidth="1"/>
    <col min="8" max="8" width="18.140625" style="60" customWidth="1"/>
    <col min="9" max="9" width="13.140625" style="60" customWidth="1"/>
    <col min="10" max="10" width="14" style="60" customWidth="1"/>
    <col min="11" max="11" width="11.7109375" style="60" customWidth="1"/>
    <col min="12" max="12" width="11.85546875" style="60" customWidth="1"/>
    <col min="13" max="16384" width="8.85546875" style="60"/>
  </cols>
  <sheetData>
    <row r="1" spans="1:28" ht="36.75" customHeight="1" x14ac:dyDescent="0.2">
      <c r="A1" s="403" t="s">
        <v>105</v>
      </c>
      <c r="B1" s="403"/>
      <c r="C1" s="403"/>
      <c r="D1" s="403"/>
      <c r="E1" s="403"/>
      <c r="F1" s="403"/>
      <c r="G1" s="403"/>
      <c r="H1" s="403"/>
      <c r="I1" s="403"/>
      <c r="J1" s="403"/>
      <c r="K1" s="403"/>
      <c r="L1" s="403"/>
    </row>
    <row r="3" spans="1:28" ht="15.75" x14ac:dyDescent="0.25">
      <c r="B3" s="70" t="s">
        <v>15</v>
      </c>
      <c r="C3" s="4">
        <f>'Part 1_FSS Application'!C3:H3</f>
        <v>0</v>
      </c>
      <c r="D3" s="4"/>
      <c r="E3" s="4"/>
      <c r="F3" s="4"/>
      <c r="G3" s="4"/>
      <c r="H3" s="4"/>
      <c r="I3" s="4"/>
    </row>
    <row r="4" spans="1:28" ht="12.75" customHeight="1" x14ac:dyDescent="0.25">
      <c r="B4" s="67"/>
      <c r="C4" s="67"/>
      <c r="D4" s="67"/>
      <c r="E4" s="67"/>
      <c r="F4" s="67"/>
      <c r="H4" s="155" t="s">
        <v>222</v>
      </c>
      <c r="I4" s="195"/>
      <c r="J4" s="154"/>
      <c r="K4" s="154"/>
    </row>
    <row r="5" spans="1:28" ht="15.75" customHeight="1" x14ac:dyDescent="0.25">
      <c r="B5" s="215"/>
      <c r="C5" s="215"/>
      <c r="G5" s="70"/>
      <c r="H5" s="155" t="s">
        <v>106</v>
      </c>
      <c r="I5" s="195"/>
      <c r="J5" s="154"/>
      <c r="K5" s="154"/>
    </row>
    <row r="6" spans="1:28" ht="18" x14ac:dyDescent="0.25">
      <c r="B6" s="215"/>
      <c r="C6" s="73"/>
      <c r="G6" s="67"/>
      <c r="H6" s="155" t="s">
        <v>107</v>
      </c>
      <c r="I6" s="195"/>
    </row>
    <row r="7" spans="1:28" ht="18" x14ac:dyDescent="0.25">
      <c r="G7" s="67"/>
      <c r="H7" s="155" t="s">
        <v>108</v>
      </c>
      <c r="I7" s="195"/>
    </row>
    <row r="8" spans="1:28" ht="18" x14ac:dyDescent="0.25">
      <c r="G8" s="67"/>
      <c r="H8" s="155"/>
      <c r="I8" s="155"/>
      <c r="J8" s="155"/>
    </row>
    <row r="9" spans="1:28" ht="15" customHeight="1" x14ac:dyDescent="0.2">
      <c r="A9" s="455" t="s">
        <v>0</v>
      </c>
      <c r="B9" s="455"/>
      <c r="C9" s="455"/>
      <c r="D9" s="455"/>
      <c r="E9" s="455"/>
      <c r="F9" s="455"/>
      <c r="G9" s="455"/>
      <c r="H9" s="455"/>
      <c r="I9" s="455"/>
      <c r="J9" s="455"/>
      <c r="K9" s="455"/>
      <c r="L9" s="455"/>
    </row>
    <row r="10" spans="1:28" ht="13.5" customHeight="1" thickBot="1" x14ac:dyDescent="0.25">
      <c r="A10" s="62"/>
    </row>
    <row r="11" spans="1:28" ht="77.25" thickBot="1" x14ac:dyDescent="0.25">
      <c r="A11" s="78" t="s">
        <v>84</v>
      </c>
      <c r="B11" s="78" t="s">
        <v>61</v>
      </c>
      <c r="C11" s="79" t="s">
        <v>235</v>
      </c>
      <c r="D11" s="79" t="s">
        <v>1</v>
      </c>
      <c r="E11" s="79" t="s">
        <v>72</v>
      </c>
      <c r="F11" s="79" t="s">
        <v>2</v>
      </c>
      <c r="G11" s="79" t="s">
        <v>3</v>
      </c>
      <c r="H11" s="80" t="s">
        <v>38</v>
      </c>
      <c r="I11" s="80" t="s">
        <v>81</v>
      </c>
      <c r="J11" s="80" t="s">
        <v>82</v>
      </c>
      <c r="K11" s="80" t="s">
        <v>83</v>
      </c>
      <c r="L11" s="80" t="s">
        <v>85</v>
      </c>
    </row>
    <row r="12" spans="1:28" ht="12.75" customHeight="1" x14ac:dyDescent="0.2">
      <c r="A12" s="62"/>
      <c r="B12" s="81" t="s">
        <v>4</v>
      </c>
      <c r="C12" s="82"/>
      <c r="D12" s="83"/>
      <c r="E12" s="84"/>
      <c r="F12" s="85"/>
      <c r="G12" s="86"/>
      <c r="H12" s="84"/>
    </row>
    <row r="13" spans="1:28" ht="12.75" customHeight="1" x14ac:dyDescent="0.2">
      <c r="A13" s="248">
        <v>1</v>
      </c>
      <c r="B13" s="249" t="s">
        <v>62</v>
      </c>
      <c r="C13" s="250">
        <v>11.6</v>
      </c>
      <c r="D13" s="251">
        <v>14</v>
      </c>
      <c r="E13" s="250">
        <f>+D13-C13</f>
        <v>2.4000000000000004</v>
      </c>
      <c r="F13" s="252">
        <f>IFERROR(E13/C13,"-")</f>
        <v>0.20689655172413796</v>
      </c>
      <c r="G13" s="253">
        <v>1000</v>
      </c>
      <c r="H13" s="254">
        <f>IFERROR(E13*G13,0)</f>
        <v>2400.0000000000005</v>
      </c>
      <c r="I13" s="254">
        <f t="shared" ref="I13:I16" si="0">IFERROR(IF(14-C13=14,0,14-C13),0)</f>
        <v>2.4000000000000004</v>
      </c>
      <c r="J13" s="254">
        <f>+I13*G13</f>
        <v>2400.0000000000005</v>
      </c>
      <c r="K13" s="254">
        <f>+E13-I13</f>
        <v>0</v>
      </c>
      <c r="L13" s="254">
        <f>+K13*G13</f>
        <v>0</v>
      </c>
      <c r="AB13" s="60">
        <v>261</v>
      </c>
    </row>
    <row r="14" spans="1:28" ht="12.75" customHeight="1" x14ac:dyDescent="0.2">
      <c r="A14" s="248">
        <v>1</v>
      </c>
      <c r="B14" s="249" t="s">
        <v>63</v>
      </c>
      <c r="C14" s="250">
        <v>12</v>
      </c>
      <c r="D14" s="251">
        <v>14.4</v>
      </c>
      <c r="E14" s="250">
        <f t="shared" ref="E14:E16" si="1">+D14-C14</f>
        <v>2.4000000000000004</v>
      </c>
      <c r="F14" s="252">
        <f t="shared" ref="F14:F16" si="2">IFERROR(E14/C14,"-")</f>
        <v>0.20000000000000004</v>
      </c>
      <c r="G14" s="253">
        <v>2000</v>
      </c>
      <c r="H14" s="254">
        <f t="shared" ref="H14:H16" si="3">IFERROR(E14*G14,0)</f>
        <v>4800.0000000000009</v>
      </c>
      <c r="I14" s="254">
        <f t="shared" si="0"/>
        <v>2</v>
      </c>
      <c r="J14" s="254">
        <f t="shared" ref="J14:J16" si="4">+I14*G14</f>
        <v>4000</v>
      </c>
      <c r="K14" s="254">
        <f t="shared" ref="K14:K16" si="5">+E14-I14</f>
        <v>0.40000000000000036</v>
      </c>
      <c r="L14" s="254">
        <f t="shared" ref="L14:L16" si="6">+K14*G14</f>
        <v>800.00000000000068</v>
      </c>
      <c r="AB14" s="60">
        <v>191</v>
      </c>
    </row>
    <row r="15" spans="1:28" ht="12.75" customHeight="1" x14ac:dyDescent="0.2">
      <c r="A15" s="248">
        <v>1</v>
      </c>
      <c r="B15" s="249" t="s">
        <v>64</v>
      </c>
      <c r="C15" s="250">
        <v>13.5</v>
      </c>
      <c r="D15" s="251">
        <v>15.9</v>
      </c>
      <c r="E15" s="250">
        <f t="shared" si="1"/>
        <v>2.4000000000000004</v>
      </c>
      <c r="F15" s="252">
        <f t="shared" si="2"/>
        <v>0.17777777777777781</v>
      </c>
      <c r="G15" s="253">
        <v>2080</v>
      </c>
      <c r="H15" s="254">
        <f t="shared" si="3"/>
        <v>4992.0000000000009</v>
      </c>
      <c r="I15" s="254">
        <f t="shared" si="0"/>
        <v>0.5</v>
      </c>
      <c r="J15" s="254">
        <f t="shared" si="4"/>
        <v>1040</v>
      </c>
      <c r="K15" s="254">
        <f t="shared" si="5"/>
        <v>1.9000000000000004</v>
      </c>
      <c r="L15" s="254">
        <f t="shared" si="6"/>
        <v>3952.0000000000009</v>
      </c>
    </row>
    <row r="16" spans="1:28" x14ac:dyDescent="0.2">
      <c r="A16" s="248">
        <v>1</v>
      </c>
      <c r="B16" s="249" t="s">
        <v>65</v>
      </c>
      <c r="C16" s="250">
        <v>13.9</v>
      </c>
      <c r="D16" s="251">
        <v>16.3</v>
      </c>
      <c r="E16" s="250">
        <f t="shared" si="1"/>
        <v>2.4000000000000004</v>
      </c>
      <c r="F16" s="252">
        <f t="shared" si="2"/>
        <v>0.17266187050359713</v>
      </c>
      <c r="G16" s="253">
        <v>2080</v>
      </c>
      <c r="H16" s="254">
        <f t="shared" si="3"/>
        <v>4992.0000000000009</v>
      </c>
      <c r="I16" s="254">
        <f t="shared" si="0"/>
        <v>9.9999999999999645E-2</v>
      </c>
      <c r="J16" s="254">
        <f t="shared" si="4"/>
        <v>207.99999999999926</v>
      </c>
      <c r="K16" s="254">
        <f t="shared" si="5"/>
        <v>2.3000000000000007</v>
      </c>
      <c r="L16" s="254">
        <f t="shared" si="6"/>
        <v>4784.0000000000018</v>
      </c>
    </row>
    <row r="17" spans="1:12" x14ac:dyDescent="0.2">
      <c r="A17" s="255">
        <f>SUM(A13:A16)</f>
        <v>4</v>
      </c>
      <c r="B17" s="256" t="s">
        <v>5</v>
      </c>
      <c r="C17" s="257"/>
      <c r="D17" s="258"/>
      <c r="E17" s="258"/>
      <c r="F17" s="259"/>
      <c r="G17" s="260"/>
      <c r="H17" s="261">
        <f>SUM(H13:H16)</f>
        <v>17184.000000000004</v>
      </c>
      <c r="I17" s="254"/>
      <c r="J17" s="261">
        <f>SUM(J13:J16)</f>
        <v>7647.9999999999991</v>
      </c>
      <c r="K17" s="261"/>
      <c r="L17" s="261">
        <f t="shared" ref="L17" si="7">SUM(L13:L16)</f>
        <v>9536.0000000000036</v>
      </c>
    </row>
    <row r="18" spans="1:12" x14ac:dyDescent="0.2">
      <c r="A18" s="248"/>
      <c r="B18" s="249" t="s">
        <v>6</v>
      </c>
      <c r="C18" s="283">
        <f>IFERROR(AVERAGE(C13:C16), 0)</f>
        <v>12.75</v>
      </c>
      <c r="D18" s="283">
        <f>IFERROR(AVERAGE(D13:D16), 0)</f>
        <v>15.149999999999999</v>
      </c>
      <c r="E18" s="283">
        <f>IFERROR(AVERAGE(E13:E16), 0)</f>
        <v>2.4000000000000004</v>
      </c>
      <c r="F18" s="252">
        <f>IFERROR(AVERAGE(F13:F16), 0)</f>
        <v>0.18933405000137823</v>
      </c>
      <c r="G18" s="287"/>
      <c r="H18" s="272"/>
      <c r="I18" s="272"/>
      <c r="J18" s="272"/>
      <c r="K18" s="272"/>
      <c r="L18" s="272"/>
    </row>
    <row r="19" spans="1:12" x14ac:dyDescent="0.2">
      <c r="A19" s="101"/>
      <c r="B19" s="234" t="s">
        <v>205</v>
      </c>
      <c r="C19" s="103"/>
      <c r="D19" s="102"/>
      <c r="E19" s="103"/>
      <c r="F19" s="104"/>
      <c r="G19" s="102"/>
      <c r="H19" s="102"/>
      <c r="I19" s="102"/>
    </row>
    <row r="20" spans="1:12" x14ac:dyDescent="0.2">
      <c r="A20" s="321" t="str">
        <f>IF('Part 1_FSS Application'!A26="","",'Part 1_FSS Application'!A26)</f>
        <v/>
      </c>
      <c r="B20" s="96" t="str">
        <f>IF('Part 1_FSS Application'!B26="","",'Part 1_FSS Application'!B26)</f>
        <v/>
      </c>
      <c r="C20" s="98" t="str">
        <f>IF('Part 1_FSS Application'!C26="","",'Part 1_FSS Application'!C26)</f>
        <v/>
      </c>
      <c r="D20" s="96" t="str">
        <f>IF('Part 1_FSS Application'!D26="","",'Part 1_FSS Application'!D26)</f>
        <v/>
      </c>
      <c r="E20" s="88">
        <f>IFERROR(+D20-C20, 0)</f>
        <v>0</v>
      </c>
      <c r="F20" s="89" t="str">
        <f t="shared" ref="F20" si="8">IFERROR(E20/C20,"-")</f>
        <v>-</v>
      </c>
      <c r="G20" s="96" t="str">
        <f>IF('Part 1_FSS Application'!G26="","",'Part 1_FSS Application'!G26)</f>
        <v/>
      </c>
      <c r="H20" s="90">
        <f t="shared" ref="H20:H69" si="9">IFERROR(E20*G20,0)</f>
        <v>0</v>
      </c>
      <c r="I20" s="90">
        <f t="shared" ref="I20:I69" si="10">IFERROR(IF(14-C20=14,0,14-C20),0)</f>
        <v>0</v>
      </c>
      <c r="J20" s="90">
        <f>IFERROR(+I20*G20,0)</f>
        <v>0</v>
      </c>
      <c r="K20" s="90">
        <f>IFERROR(+E20-I20,0)</f>
        <v>0</v>
      </c>
      <c r="L20" s="90">
        <f>IFERROR(+K20*G20,0)</f>
        <v>0</v>
      </c>
    </row>
    <row r="21" spans="1:12" x14ac:dyDescent="0.2">
      <c r="A21" s="321" t="str">
        <f>IF('Part 1_FSS Application'!A27="","",'Part 1_FSS Application'!A27)</f>
        <v/>
      </c>
      <c r="B21" s="96" t="str">
        <f>IF('Part 1_FSS Application'!B27="","",'Part 1_FSS Application'!B27)</f>
        <v/>
      </c>
      <c r="C21" s="98" t="str">
        <f>IF('Part 1_FSS Application'!C27="","",'Part 1_FSS Application'!C27)</f>
        <v/>
      </c>
      <c r="D21" s="96" t="str">
        <f>IF('Part 1_FSS Application'!D27="","",'Part 1_FSS Application'!D27)</f>
        <v/>
      </c>
      <c r="E21" s="88">
        <f t="shared" ref="E21:E69" si="11">IFERROR(+D21-C21, 0)</f>
        <v>0</v>
      </c>
      <c r="F21" s="89" t="str">
        <f t="shared" ref="F21:F69" si="12">IFERROR(E21/C21,"-")</f>
        <v>-</v>
      </c>
      <c r="G21" s="96" t="str">
        <f>IF('Part 1_FSS Application'!G27="","",'Part 1_FSS Application'!G27)</f>
        <v/>
      </c>
      <c r="H21" s="90">
        <f t="shared" si="9"/>
        <v>0</v>
      </c>
      <c r="I21" s="90">
        <f t="shared" si="10"/>
        <v>0</v>
      </c>
      <c r="J21" s="90">
        <f t="shared" ref="J21:J69" si="13">IFERROR(+I21*G21,0)</f>
        <v>0</v>
      </c>
      <c r="K21" s="90">
        <f t="shared" ref="K21:K69" si="14">IFERROR(+E21-I21,0)</f>
        <v>0</v>
      </c>
      <c r="L21" s="90">
        <f t="shared" ref="L21:L69" si="15">IFERROR(+K21*G21,0)</f>
        <v>0</v>
      </c>
    </row>
    <row r="22" spans="1:12" x14ac:dyDescent="0.2">
      <c r="A22" s="321" t="str">
        <f>IF('Part 1_FSS Application'!A28="","",'Part 1_FSS Application'!A28)</f>
        <v/>
      </c>
      <c r="B22" s="96" t="str">
        <f>IF('Part 1_FSS Application'!B28="","",'Part 1_FSS Application'!B28)</f>
        <v/>
      </c>
      <c r="C22" s="98" t="str">
        <f>IF('Part 1_FSS Application'!C28="","",'Part 1_FSS Application'!C28)</f>
        <v/>
      </c>
      <c r="D22" s="96" t="str">
        <f>IF('Part 1_FSS Application'!D28="","",'Part 1_FSS Application'!D28)</f>
        <v/>
      </c>
      <c r="E22" s="88">
        <f t="shared" si="11"/>
        <v>0</v>
      </c>
      <c r="F22" s="89" t="str">
        <f t="shared" si="12"/>
        <v>-</v>
      </c>
      <c r="G22" s="96" t="str">
        <f>IF('Part 1_FSS Application'!G28="","",'Part 1_FSS Application'!G28)</f>
        <v/>
      </c>
      <c r="H22" s="90">
        <f t="shared" si="9"/>
        <v>0</v>
      </c>
      <c r="I22" s="90">
        <f t="shared" si="10"/>
        <v>0</v>
      </c>
      <c r="J22" s="90">
        <f t="shared" si="13"/>
        <v>0</v>
      </c>
      <c r="K22" s="90">
        <f t="shared" si="14"/>
        <v>0</v>
      </c>
      <c r="L22" s="90">
        <f t="shared" si="15"/>
        <v>0</v>
      </c>
    </row>
    <row r="23" spans="1:12" x14ac:dyDescent="0.2">
      <c r="A23" s="321" t="str">
        <f>IF('Part 1_FSS Application'!A29="","",'Part 1_FSS Application'!A29)</f>
        <v/>
      </c>
      <c r="B23" s="96" t="str">
        <f>IF('Part 1_FSS Application'!B29="","",'Part 1_FSS Application'!B29)</f>
        <v/>
      </c>
      <c r="C23" s="98" t="str">
        <f>IF('Part 1_FSS Application'!C29="","",'Part 1_FSS Application'!C29)</f>
        <v/>
      </c>
      <c r="D23" s="96" t="str">
        <f>IF('Part 1_FSS Application'!D29="","",'Part 1_FSS Application'!D29)</f>
        <v/>
      </c>
      <c r="E23" s="88">
        <f t="shared" si="11"/>
        <v>0</v>
      </c>
      <c r="F23" s="89" t="str">
        <f t="shared" si="12"/>
        <v>-</v>
      </c>
      <c r="G23" s="96" t="str">
        <f>IF('Part 1_FSS Application'!G29="","",'Part 1_FSS Application'!G29)</f>
        <v/>
      </c>
      <c r="H23" s="90">
        <f t="shared" si="9"/>
        <v>0</v>
      </c>
      <c r="I23" s="90">
        <f t="shared" si="10"/>
        <v>0</v>
      </c>
      <c r="J23" s="90">
        <f t="shared" si="13"/>
        <v>0</v>
      </c>
      <c r="K23" s="90">
        <f t="shared" si="14"/>
        <v>0</v>
      </c>
      <c r="L23" s="90">
        <f t="shared" si="15"/>
        <v>0</v>
      </c>
    </row>
    <row r="24" spans="1:12" x14ac:dyDescent="0.2">
      <c r="A24" s="321" t="str">
        <f>IF('Part 1_FSS Application'!A30="","",'Part 1_FSS Application'!A30)</f>
        <v/>
      </c>
      <c r="B24" s="96" t="str">
        <f>IF('Part 1_FSS Application'!B30="","",'Part 1_FSS Application'!B30)</f>
        <v/>
      </c>
      <c r="C24" s="98" t="str">
        <f>IF('Part 1_FSS Application'!C30="","",'Part 1_FSS Application'!C30)</f>
        <v/>
      </c>
      <c r="D24" s="96" t="str">
        <f>IF('Part 1_FSS Application'!D30="","",'Part 1_FSS Application'!D30)</f>
        <v/>
      </c>
      <c r="E24" s="88">
        <f t="shared" si="11"/>
        <v>0</v>
      </c>
      <c r="F24" s="89" t="str">
        <f t="shared" si="12"/>
        <v>-</v>
      </c>
      <c r="G24" s="96"/>
      <c r="H24" s="90">
        <f t="shared" si="9"/>
        <v>0</v>
      </c>
      <c r="I24" s="90">
        <f t="shared" si="10"/>
        <v>0</v>
      </c>
      <c r="J24" s="90">
        <f t="shared" si="13"/>
        <v>0</v>
      </c>
      <c r="K24" s="90">
        <f t="shared" si="14"/>
        <v>0</v>
      </c>
      <c r="L24" s="90">
        <f t="shared" si="15"/>
        <v>0</v>
      </c>
    </row>
    <row r="25" spans="1:12" x14ac:dyDescent="0.2">
      <c r="A25" s="321" t="str">
        <f>IF('Part 1_FSS Application'!A31="","",'Part 1_FSS Application'!A31)</f>
        <v/>
      </c>
      <c r="B25" s="96" t="str">
        <f>IF('Part 1_FSS Application'!B31="","",'Part 1_FSS Application'!B31)</f>
        <v/>
      </c>
      <c r="C25" s="98" t="str">
        <f>IF('Part 1_FSS Application'!C31="","",'Part 1_FSS Application'!C31)</f>
        <v/>
      </c>
      <c r="D25" s="96" t="str">
        <f>IF('Part 1_FSS Application'!D31="","",'Part 1_FSS Application'!D31)</f>
        <v/>
      </c>
      <c r="E25" s="88">
        <f t="shared" si="11"/>
        <v>0</v>
      </c>
      <c r="F25" s="89" t="str">
        <f t="shared" si="12"/>
        <v>-</v>
      </c>
      <c r="G25" s="96" t="str">
        <f>IF('Part 1_FSS Application'!G31="","",'Part 1_FSS Application'!G31)</f>
        <v/>
      </c>
      <c r="H25" s="90">
        <f t="shared" si="9"/>
        <v>0</v>
      </c>
      <c r="I25" s="90">
        <f t="shared" si="10"/>
        <v>0</v>
      </c>
      <c r="J25" s="90">
        <f t="shared" si="13"/>
        <v>0</v>
      </c>
      <c r="K25" s="90">
        <f t="shared" si="14"/>
        <v>0</v>
      </c>
      <c r="L25" s="90">
        <f t="shared" si="15"/>
        <v>0</v>
      </c>
    </row>
    <row r="26" spans="1:12" x14ac:dyDescent="0.2">
      <c r="A26" s="321" t="str">
        <f>IF('Part 1_FSS Application'!A32="","",'Part 1_FSS Application'!A32)</f>
        <v/>
      </c>
      <c r="B26" s="96" t="str">
        <f>IF('Part 1_FSS Application'!B32="","",'Part 1_FSS Application'!B32)</f>
        <v/>
      </c>
      <c r="C26" s="98" t="str">
        <f>IF('Part 1_FSS Application'!C32="","",'Part 1_FSS Application'!C32)</f>
        <v/>
      </c>
      <c r="D26" s="96" t="str">
        <f>IF('Part 1_FSS Application'!D32="","",'Part 1_FSS Application'!D32)</f>
        <v/>
      </c>
      <c r="E26" s="88">
        <f t="shared" si="11"/>
        <v>0</v>
      </c>
      <c r="F26" s="89" t="str">
        <f t="shared" si="12"/>
        <v>-</v>
      </c>
      <c r="G26" s="96" t="str">
        <f>IF('Part 1_FSS Application'!G32="","",'Part 1_FSS Application'!G32)</f>
        <v/>
      </c>
      <c r="H26" s="90">
        <f t="shared" si="9"/>
        <v>0</v>
      </c>
      <c r="I26" s="90">
        <f t="shared" si="10"/>
        <v>0</v>
      </c>
      <c r="J26" s="90">
        <f t="shared" si="13"/>
        <v>0</v>
      </c>
      <c r="K26" s="90">
        <f t="shared" si="14"/>
        <v>0</v>
      </c>
      <c r="L26" s="90">
        <f t="shared" si="15"/>
        <v>0</v>
      </c>
    </row>
    <row r="27" spans="1:12" x14ac:dyDescent="0.2">
      <c r="A27" s="321" t="str">
        <f>IF('Part 1_FSS Application'!A33="","",'Part 1_FSS Application'!A33)</f>
        <v/>
      </c>
      <c r="B27" s="96" t="str">
        <f>IF('Part 1_FSS Application'!B33="","",'Part 1_FSS Application'!B33)</f>
        <v/>
      </c>
      <c r="C27" s="98" t="str">
        <f>IF('Part 1_FSS Application'!C33="","",'Part 1_FSS Application'!C33)</f>
        <v/>
      </c>
      <c r="D27" s="96" t="str">
        <f>IF('Part 1_FSS Application'!D33="","",'Part 1_FSS Application'!D33)</f>
        <v/>
      </c>
      <c r="E27" s="88">
        <f t="shared" si="11"/>
        <v>0</v>
      </c>
      <c r="F27" s="89" t="str">
        <f t="shared" si="12"/>
        <v>-</v>
      </c>
      <c r="G27" s="96" t="str">
        <f>IF('Part 1_FSS Application'!G33="","",'Part 1_FSS Application'!G33)</f>
        <v/>
      </c>
      <c r="H27" s="90">
        <f t="shared" si="9"/>
        <v>0</v>
      </c>
      <c r="I27" s="90">
        <f t="shared" si="10"/>
        <v>0</v>
      </c>
      <c r="J27" s="90">
        <f t="shared" si="13"/>
        <v>0</v>
      </c>
      <c r="K27" s="90">
        <f t="shared" si="14"/>
        <v>0</v>
      </c>
      <c r="L27" s="90">
        <f t="shared" si="15"/>
        <v>0</v>
      </c>
    </row>
    <row r="28" spans="1:12" x14ac:dyDescent="0.2">
      <c r="A28" s="321" t="str">
        <f>IF('Part 1_FSS Application'!A34="","",'Part 1_FSS Application'!A34)</f>
        <v/>
      </c>
      <c r="B28" s="96" t="str">
        <f>IF('Part 1_FSS Application'!B34="","",'Part 1_FSS Application'!B34)</f>
        <v/>
      </c>
      <c r="C28" s="98" t="str">
        <f>IF('Part 1_FSS Application'!C34="","",'Part 1_FSS Application'!C34)</f>
        <v/>
      </c>
      <c r="D28" s="96" t="str">
        <f>IF('Part 1_FSS Application'!D34="","",'Part 1_FSS Application'!D34)</f>
        <v/>
      </c>
      <c r="E28" s="88">
        <f t="shared" si="11"/>
        <v>0</v>
      </c>
      <c r="F28" s="89" t="str">
        <f t="shared" si="12"/>
        <v>-</v>
      </c>
      <c r="G28" s="96" t="str">
        <f>IF('Part 1_FSS Application'!G34="","",'Part 1_FSS Application'!G34)</f>
        <v/>
      </c>
      <c r="H28" s="90">
        <f t="shared" si="9"/>
        <v>0</v>
      </c>
      <c r="I28" s="90">
        <f t="shared" si="10"/>
        <v>0</v>
      </c>
      <c r="J28" s="90">
        <f t="shared" si="13"/>
        <v>0</v>
      </c>
      <c r="K28" s="90">
        <f t="shared" si="14"/>
        <v>0</v>
      </c>
      <c r="L28" s="90">
        <f t="shared" si="15"/>
        <v>0</v>
      </c>
    </row>
    <row r="29" spans="1:12" x14ac:dyDescent="0.2">
      <c r="A29" s="321" t="str">
        <f>IF('Part 1_FSS Application'!A35="","",'Part 1_FSS Application'!A35)</f>
        <v/>
      </c>
      <c r="B29" s="96" t="str">
        <f>IF('Part 1_FSS Application'!B35="","",'Part 1_FSS Application'!B35)</f>
        <v/>
      </c>
      <c r="C29" s="98" t="str">
        <f>IF('Part 1_FSS Application'!C35="","",'Part 1_FSS Application'!C35)</f>
        <v/>
      </c>
      <c r="D29" s="96" t="str">
        <f>IF('Part 1_FSS Application'!D35="","",'Part 1_FSS Application'!D35)</f>
        <v/>
      </c>
      <c r="E29" s="88">
        <f t="shared" si="11"/>
        <v>0</v>
      </c>
      <c r="F29" s="89" t="str">
        <f t="shared" si="12"/>
        <v>-</v>
      </c>
      <c r="G29" s="96" t="str">
        <f>IF('Part 1_FSS Application'!G35="","",'Part 1_FSS Application'!G35)</f>
        <v/>
      </c>
      <c r="H29" s="90">
        <f t="shared" si="9"/>
        <v>0</v>
      </c>
      <c r="I29" s="90">
        <f t="shared" si="10"/>
        <v>0</v>
      </c>
      <c r="J29" s="90">
        <f t="shared" si="13"/>
        <v>0</v>
      </c>
      <c r="K29" s="90">
        <f t="shared" si="14"/>
        <v>0</v>
      </c>
      <c r="L29" s="90">
        <f t="shared" si="15"/>
        <v>0</v>
      </c>
    </row>
    <row r="30" spans="1:12" x14ac:dyDescent="0.2">
      <c r="A30" s="321" t="str">
        <f>IF('Part 1_FSS Application'!A36="","",'Part 1_FSS Application'!A36)</f>
        <v/>
      </c>
      <c r="B30" s="96" t="str">
        <f>IF('Part 1_FSS Application'!B36="","",'Part 1_FSS Application'!B36)</f>
        <v/>
      </c>
      <c r="C30" s="98" t="str">
        <f>IF('Part 1_FSS Application'!C36="","",'Part 1_FSS Application'!C36)</f>
        <v/>
      </c>
      <c r="D30" s="96" t="str">
        <f>IF('Part 1_FSS Application'!D36="","",'Part 1_FSS Application'!D36)</f>
        <v/>
      </c>
      <c r="E30" s="88">
        <f t="shared" si="11"/>
        <v>0</v>
      </c>
      <c r="F30" s="89" t="str">
        <f t="shared" si="12"/>
        <v>-</v>
      </c>
      <c r="G30" s="96" t="str">
        <f>IF('Part 1_FSS Application'!G36="","",'Part 1_FSS Application'!G36)</f>
        <v/>
      </c>
      <c r="H30" s="90">
        <f t="shared" si="9"/>
        <v>0</v>
      </c>
      <c r="I30" s="90">
        <f t="shared" si="10"/>
        <v>0</v>
      </c>
      <c r="J30" s="90">
        <f t="shared" si="13"/>
        <v>0</v>
      </c>
      <c r="K30" s="90">
        <f t="shared" si="14"/>
        <v>0</v>
      </c>
      <c r="L30" s="90">
        <f t="shared" si="15"/>
        <v>0</v>
      </c>
    </row>
    <row r="31" spans="1:12" x14ac:dyDescent="0.2">
      <c r="A31" s="321" t="str">
        <f>IF('Part 1_FSS Application'!A37="","",'Part 1_FSS Application'!A37)</f>
        <v/>
      </c>
      <c r="B31" s="96" t="str">
        <f>IF('Part 1_FSS Application'!B37="","",'Part 1_FSS Application'!B37)</f>
        <v/>
      </c>
      <c r="C31" s="98" t="str">
        <f>IF('Part 1_FSS Application'!C37="","",'Part 1_FSS Application'!C37)</f>
        <v/>
      </c>
      <c r="D31" s="96" t="str">
        <f>IF('Part 1_FSS Application'!D37="","",'Part 1_FSS Application'!D37)</f>
        <v/>
      </c>
      <c r="E31" s="88">
        <f t="shared" si="11"/>
        <v>0</v>
      </c>
      <c r="F31" s="89" t="str">
        <f t="shared" si="12"/>
        <v>-</v>
      </c>
      <c r="G31" s="96" t="str">
        <f>IF('Part 1_FSS Application'!G37="","",'Part 1_FSS Application'!G37)</f>
        <v/>
      </c>
      <c r="H31" s="90">
        <f t="shared" si="9"/>
        <v>0</v>
      </c>
      <c r="I31" s="90">
        <f t="shared" si="10"/>
        <v>0</v>
      </c>
      <c r="J31" s="90">
        <f t="shared" si="13"/>
        <v>0</v>
      </c>
      <c r="K31" s="90">
        <f t="shared" si="14"/>
        <v>0</v>
      </c>
      <c r="L31" s="90">
        <f t="shared" si="15"/>
        <v>0</v>
      </c>
    </row>
    <row r="32" spans="1:12" x14ac:dyDescent="0.2">
      <c r="A32" s="321" t="str">
        <f>IF('Part 1_FSS Application'!A38="","",'Part 1_FSS Application'!A38)</f>
        <v/>
      </c>
      <c r="B32" s="96" t="str">
        <f>IF('Part 1_FSS Application'!B38="","",'Part 1_FSS Application'!B38)</f>
        <v/>
      </c>
      <c r="C32" s="98" t="str">
        <f>IF('Part 1_FSS Application'!C38="","",'Part 1_FSS Application'!C38)</f>
        <v/>
      </c>
      <c r="D32" s="96" t="str">
        <f>IF('Part 1_FSS Application'!D38="","",'Part 1_FSS Application'!D38)</f>
        <v/>
      </c>
      <c r="E32" s="88">
        <f t="shared" si="11"/>
        <v>0</v>
      </c>
      <c r="F32" s="89" t="str">
        <f t="shared" si="12"/>
        <v>-</v>
      </c>
      <c r="G32" s="96" t="str">
        <f>IF('Part 1_FSS Application'!G38="","",'Part 1_FSS Application'!G38)</f>
        <v/>
      </c>
      <c r="H32" s="90">
        <f t="shared" si="9"/>
        <v>0</v>
      </c>
      <c r="I32" s="90">
        <f t="shared" si="10"/>
        <v>0</v>
      </c>
      <c r="J32" s="90">
        <f t="shared" si="13"/>
        <v>0</v>
      </c>
      <c r="K32" s="90">
        <f t="shared" si="14"/>
        <v>0</v>
      </c>
      <c r="L32" s="90">
        <f t="shared" si="15"/>
        <v>0</v>
      </c>
    </row>
    <row r="33" spans="1:12" x14ac:dyDescent="0.2">
      <c r="A33" s="321" t="str">
        <f>IF('Part 1_FSS Application'!A39="","",'Part 1_FSS Application'!A39)</f>
        <v/>
      </c>
      <c r="B33" s="96" t="str">
        <f>IF('Part 1_FSS Application'!B39="","",'Part 1_FSS Application'!B39)</f>
        <v/>
      </c>
      <c r="C33" s="98" t="str">
        <f>IF('Part 1_FSS Application'!C39="","",'Part 1_FSS Application'!C39)</f>
        <v/>
      </c>
      <c r="D33" s="96" t="str">
        <f>IF('Part 1_FSS Application'!D39="","",'Part 1_FSS Application'!D39)</f>
        <v/>
      </c>
      <c r="E33" s="88">
        <f t="shared" si="11"/>
        <v>0</v>
      </c>
      <c r="F33" s="89" t="str">
        <f t="shared" si="12"/>
        <v>-</v>
      </c>
      <c r="G33" s="96" t="str">
        <f>IF('Part 1_FSS Application'!G39="","",'Part 1_FSS Application'!G39)</f>
        <v/>
      </c>
      <c r="H33" s="90">
        <f t="shared" si="9"/>
        <v>0</v>
      </c>
      <c r="I33" s="90">
        <f t="shared" si="10"/>
        <v>0</v>
      </c>
      <c r="J33" s="90">
        <f t="shared" si="13"/>
        <v>0</v>
      </c>
      <c r="K33" s="90">
        <f t="shared" si="14"/>
        <v>0</v>
      </c>
      <c r="L33" s="90">
        <f t="shared" si="15"/>
        <v>0</v>
      </c>
    </row>
    <row r="34" spans="1:12" x14ac:dyDescent="0.2">
      <c r="A34" s="321" t="str">
        <f>IF('Part 1_FSS Application'!A40="","",'Part 1_FSS Application'!A40)</f>
        <v/>
      </c>
      <c r="B34" s="96" t="str">
        <f>IF('Part 1_FSS Application'!B40="","",'Part 1_FSS Application'!B40)</f>
        <v/>
      </c>
      <c r="C34" s="98" t="str">
        <f>IF('Part 1_FSS Application'!C40="","",'Part 1_FSS Application'!C40)</f>
        <v/>
      </c>
      <c r="D34" s="96" t="str">
        <f>IF('Part 1_FSS Application'!D40="","",'Part 1_FSS Application'!D40)</f>
        <v/>
      </c>
      <c r="E34" s="88">
        <f t="shared" si="11"/>
        <v>0</v>
      </c>
      <c r="F34" s="89" t="str">
        <f t="shared" si="12"/>
        <v>-</v>
      </c>
      <c r="G34" s="96" t="str">
        <f>IF('Part 1_FSS Application'!G40="","",'Part 1_FSS Application'!G40)</f>
        <v/>
      </c>
      <c r="H34" s="90">
        <f t="shared" si="9"/>
        <v>0</v>
      </c>
      <c r="I34" s="90">
        <f t="shared" si="10"/>
        <v>0</v>
      </c>
      <c r="J34" s="90">
        <f t="shared" si="13"/>
        <v>0</v>
      </c>
      <c r="K34" s="90">
        <f t="shared" si="14"/>
        <v>0</v>
      </c>
      <c r="L34" s="90">
        <f t="shared" si="15"/>
        <v>0</v>
      </c>
    </row>
    <row r="35" spans="1:12" x14ac:dyDescent="0.2">
      <c r="A35" s="321" t="str">
        <f>IF('Part 1_FSS Application'!A41="","",'Part 1_FSS Application'!A41)</f>
        <v/>
      </c>
      <c r="B35" s="96" t="str">
        <f>IF('Part 1_FSS Application'!B41="","",'Part 1_FSS Application'!B41)</f>
        <v/>
      </c>
      <c r="C35" s="98" t="str">
        <f>IF('Part 1_FSS Application'!C41="","",'Part 1_FSS Application'!C41)</f>
        <v/>
      </c>
      <c r="D35" s="96" t="str">
        <f>IF('Part 1_FSS Application'!D41="","",'Part 1_FSS Application'!D41)</f>
        <v/>
      </c>
      <c r="E35" s="88">
        <f t="shared" si="11"/>
        <v>0</v>
      </c>
      <c r="F35" s="89" t="str">
        <f t="shared" si="12"/>
        <v>-</v>
      </c>
      <c r="G35" s="96" t="str">
        <f>IF('Part 1_FSS Application'!G41="","",'Part 1_FSS Application'!G41)</f>
        <v/>
      </c>
      <c r="H35" s="90">
        <f t="shared" si="9"/>
        <v>0</v>
      </c>
      <c r="I35" s="90">
        <f t="shared" si="10"/>
        <v>0</v>
      </c>
      <c r="J35" s="90">
        <f t="shared" si="13"/>
        <v>0</v>
      </c>
      <c r="K35" s="90">
        <f t="shared" si="14"/>
        <v>0</v>
      </c>
      <c r="L35" s="90">
        <f t="shared" si="15"/>
        <v>0</v>
      </c>
    </row>
    <row r="36" spans="1:12" x14ac:dyDescent="0.2">
      <c r="A36" s="321" t="str">
        <f>IF('Part 1_FSS Application'!A42="","",'Part 1_FSS Application'!A42)</f>
        <v/>
      </c>
      <c r="B36" s="96" t="str">
        <f>IF('Part 1_FSS Application'!B42="","",'Part 1_FSS Application'!B42)</f>
        <v/>
      </c>
      <c r="C36" s="98" t="str">
        <f>IF('Part 1_FSS Application'!C42="","",'Part 1_FSS Application'!C42)</f>
        <v/>
      </c>
      <c r="D36" s="96" t="str">
        <f>IF('Part 1_FSS Application'!D42="","",'Part 1_FSS Application'!D42)</f>
        <v/>
      </c>
      <c r="E36" s="88">
        <f t="shared" si="11"/>
        <v>0</v>
      </c>
      <c r="F36" s="89" t="str">
        <f t="shared" si="12"/>
        <v>-</v>
      </c>
      <c r="G36" s="96" t="str">
        <f>IF('Part 1_FSS Application'!G42="","",'Part 1_FSS Application'!G42)</f>
        <v/>
      </c>
      <c r="H36" s="90">
        <f t="shared" si="9"/>
        <v>0</v>
      </c>
      <c r="I36" s="90">
        <f t="shared" si="10"/>
        <v>0</v>
      </c>
      <c r="J36" s="90">
        <f t="shared" si="13"/>
        <v>0</v>
      </c>
      <c r="K36" s="90">
        <f t="shared" si="14"/>
        <v>0</v>
      </c>
      <c r="L36" s="90">
        <f t="shared" si="15"/>
        <v>0</v>
      </c>
    </row>
    <row r="37" spans="1:12" x14ac:dyDescent="0.2">
      <c r="A37" s="321" t="str">
        <f>IF('Part 1_FSS Application'!A43="","",'Part 1_FSS Application'!A43)</f>
        <v/>
      </c>
      <c r="B37" s="96" t="str">
        <f>IF('Part 1_FSS Application'!B43="","",'Part 1_FSS Application'!B43)</f>
        <v/>
      </c>
      <c r="C37" s="98" t="str">
        <f>IF('Part 1_FSS Application'!C43="","",'Part 1_FSS Application'!C43)</f>
        <v/>
      </c>
      <c r="D37" s="96" t="str">
        <f>IF('Part 1_FSS Application'!D43="","",'Part 1_FSS Application'!D43)</f>
        <v/>
      </c>
      <c r="E37" s="88">
        <f t="shared" si="11"/>
        <v>0</v>
      </c>
      <c r="F37" s="89" t="str">
        <f t="shared" si="12"/>
        <v>-</v>
      </c>
      <c r="G37" s="96" t="str">
        <f>IF('Part 1_FSS Application'!G43="","",'Part 1_FSS Application'!G43)</f>
        <v/>
      </c>
      <c r="H37" s="90">
        <f t="shared" si="9"/>
        <v>0</v>
      </c>
      <c r="I37" s="90">
        <f t="shared" si="10"/>
        <v>0</v>
      </c>
      <c r="J37" s="90">
        <f t="shared" si="13"/>
        <v>0</v>
      </c>
      <c r="K37" s="90">
        <f t="shared" si="14"/>
        <v>0</v>
      </c>
      <c r="L37" s="90">
        <f t="shared" si="15"/>
        <v>0</v>
      </c>
    </row>
    <row r="38" spans="1:12" x14ac:dyDescent="0.2">
      <c r="A38" s="321" t="str">
        <f>IF('Part 1_FSS Application'!A44="","",'Part 1_FSS Application'!A44)</f>
        <v/>
      </c>
      <c r="B38" s="96" t="str">
        <f>IF('Part 1_FSS Application'!B44="","",'Part 1_FSS Application'!B44)</f>
        <v/>
      </c>
      <c r="C38" s="98" t="str">
        <f>IF('Part 1_FSS Application'!C44="","",'Part 1_FSS Application'!C44)</f>
        <v/>
      </c>
      <c r="D38" s="96" t="str">
        <f>IF('Part 1_FSS Application'!D44="","",'Part 1_FSS Application'!D44)</f>
        <v/>
      </c>
      <c r="E38" s="88">
        <f t="shared" si="11"/>
        <v>0</v>
      </c>
      <c r="F38" s="89" t="str">
        <f t="shared" si="12"/>
        <v>-</v>
      </c>
      <c r="G38" s="96" t="str">
        <f>IF('Part 1_FSS Application'!G44="","",'Part 1_FSS Application'!G44)</f>
        <v/>
      </c>
      <c r="H38" s="90">
        <f t="shared" si="9"/>
        <v>0</v>
      </c>
      <c r="I38" s="90">
        <f t="shared" si="10"/>
        <v>0</v>
      </c>
      <c r="J38" s="90">
        <f t="shared" si="13"/>
        <v>0</v>
      </c>
      <c r="K38" s="90">
        <f t="shared" si="14"/>
        <v>0</v>
      </c>
      <c r="L38" s="90">
        <f t="shared" si="15"/>
        <v>0</v>
      </c>
    </row>
    <row r="39" spans="1:12" x14ac:dyDescent="0.2">
      <c r="A39" s="321" t="str">
        <f>IF('Part 1_FSS Application'!A45="","",'Part 1_FSS Application'!A45)</f>
        <v/>
      </c>
      <c r="B39" s="96" t="str">
        <f>IF('Part 1_FSS Application'!B45="","",'Part 1_FSS Application'!B45)</f>
        <v/>
      </c>
      <c r="C39" s="98" t="str">
        <f>IF('Part 1_FSS Application'!C45="","",'Part 1_FSS Application'!C45)</f>
        <v/>
      </c>
      <c r="D39" s="96" t="str">
        <f>IF('Part 1_FSS Application'!D45="","",'Part 1_FSS Application'!D45)</f>
        <v/>
      </c>
      <c r="E39" s="88">
        <f t="shared" si="11"/>
        <v>0</v>
      </c>
      <c r="F39" s="89" t="str">
        <f t="shared" si="12"/>
        <v>-</v>
      </c>
      <c r="G39" s="96" t="str">
        <f>IF('Part 1_FSS Application'!G45="","",'Part 1_FSS Application'!G45)</f>
        <v/>
      </c>
      <c r="H39" s="90">
        <f t="shared" si="9"/>
        <v>0</v>
      </c>
      <c r="I39" s="90">
        <f t="shared" si="10"/>
        <v>0</v>
      </c>
      <c r="J39" s="90">
        <f t="shared" si="13"/>
        <v>0</v>
      </c>
      <c r="K39" s="90">
        <f t="shared" si="14"/>
        <v>0</v>
      </c>
      <c r="L39" s="90">
        <f t="shared" si="15"/>
        <v>0</v>
      </c>
    </row>
    <row r="40" spans="1:12" x14ac:dyDescent="0.2">
      <c r="A40" s="321" t="str">
        <f>IF('Part 1_FSS Application'!A46="","",'Part 1_FSS Application'!A46)</f>
        <v/>
      </c>
      <c r="B40" s="96" t="str">
        <f>IF('Part 1_FSS Application'!B46="","",'Part 1_FSS Application'!B46)</f>
        <v/>
      </c>
      <c r="C40" s="98" t="str">
        <f>IF('Part 1_FSS Application'!C46="","",'Part 1_FSS Application'!C46)</f>
        <v/>
      </c>
      <c r="D40" s="96" t="str">
        <f>IF('Part 1_FSS Application'!D46="","",'Part 1_FSS Application'!D46)</f>
        <v/>
      </c>
      <c r="E40" s="88">
        <f t="shared" si="11"/>
        <v>0</v>
      </c>
      <c r="F40" s="89" t="str">
        <f t="shared" si="12"/>
        <v>-</v>
      </c>
      <c r="G40" s="96" t="str">
        <f>IF('Part 1_FSS Application'!G46="","",'Part 1_FSS Application'!G46)</f>
        <v/>
      </c>
      <c r="H40" s="90">
        <f t="shared" si="9"/>
        <v>0</v>
      </c>
      <c r="I40" s="90">
        <f t="shared" si="10"/>
        <v>0</v>
      </c>
      <c r="J40" s="90">
        <f t="shared" si="13"/>
        <v>0</v>
      </c>
      <c r="K40" s="90">
        <f t="shared" si="14"/>
        <v>0</v>
      </c>
      <c r="L40" s="90">
        <f t="shared" si="15"/>
        <v>0</v>
      </c>
    </row>
    <row r="41" spans="1:12" x14ac:dyDescent="0.2">
      <c r="A41" s="321" t="str">
        <f>IF('Part 1_FSS Application'!A47="","",'Part 1_FSS Application'!A47)</f>
        <v/>
      </c>
      <c r="B41" s="96" t="str">
        <f>IF('Part 1_FSS Application'!B47="","",'Part 1_FSS Application'!B47)</f>
        <v/>
      </c>
      <c r="C41" s="98" t="str">
        <f>IF('Part 1_FSS Application'!C47="","",'Part 1_FSS Application'!C47)</f>
        <v/>
      </c>
      <c r="D41" s="96" t="str">
        <f>IF('Part 1_FSS Application'!D47="","",'Part 1_FSS Application'!D47)</f>
        <v/>
      </c>
      <c r="E41" s="88">
        <f t="shared" si="11"/>
        <v>0</v>
      </c>
      <c r="F41" s="89" t="str">
        <f t="shared" si="12"/>
        <v>-</v>
      </c>
      <c r="G41" s="96" t="str">
        <f>IF('Part 1_FSS Application'!G47="","",'Part 1_FSS Application'!G47)</f>
        <v/>
      </c>
      <c r="H41" s="90">
        <f t="shared" si="9"/>
        <v>0</v>
      </c>
      <c r="I41" s="90">
        <f t="shared" si="10"/>
        <v>0</v>
      </c>
      <c r="J41" s="90">
        <f t="shared" si="13"/>
        <v>0</v>
      </c>
      <c r="K41" s="90">
        <f t="shared" si="14"/>
        <v>0</v>
      </c>
      <c r="L41" s="90">
        <f t="shared" si="15"/>
        <v>0</v>
      </c>
    </row>
    <row r="42" spans="1:12" x14ac:dyDescent="0.2">
      <c r="A42" s="321" t="str">
        <f>IF('Part 1_FSS Application'!A48="","",'Part 1_FSS Application'!A48)</f>
        <v/>
      </c>
      <c r="B42" s="96" t="str">
        <f>IF('Part 1_FSS Application'!B48="","",'Part 1_FSS Application'!B48)</f>
        <v/>
      </c>
      <c r="C42" s="98" t="str">
        <f>IF('Part 1_FSS Application'!C48="","",'Part 1_FSS Application'!C48)</f>
        <v/>
      </c>
      <c r="D42" s="96" t="str">
        <f>IF('Part 1_FSS Application'!D48="","",'Part 1_FSS Application'!D48)</f>
        <v/>
      </c>
      <c r="E42" s="88">
        <f t="shared" si="11"/>
        <v>0</v>
      </c>
      <c r="F42" s="89" t="str">
        <f t="shared" si="12"/>
        <v>-</v>
      </c>
      <c r="G42" s="96" t="str">
        <f>IF('Part 1_FSS Application'!G48="","",'Part 1_FSS Application'!G48)</f>
        <v/>
      </c>
      <c r="H42" s="90">
        <f t="shared" si="9"/>
        <v>0</v>
      </c>
      <c r="I42" s="90">
        <f t="shared" si="10"/>
        <v>0</v>
      </c>
      <c r="J42" s="90">
        <f t="shared" si="13"/>
        <v>0</v>
      </c>
      <c r="K42" s="90">
        <f t="shared" si="14"/>
        <v>0</v>
      </c>
      <c r="L42" s="90">
        <f t="shared" si="15"/>
        <v>0</v>
      </c>
    </row>
    <row r="43" spans="1:12" x14ac:dyDescent="0.2">
      <c r="A43" s="321" t="str">
        <f>IF('Part 1_FSS Application'!A49="","",'Part 1_FSS Application'!A49)</f>
        <v/>
      </c>
      <c r="B43" s="96" t="str">
        <f>IF('Part 1_FSS Application'!B49="","",'Part 1_FSS Application'!B49)</f>
        <v/>
      </c>
      <c r="C43" s="98" t="str">
        <f>IF('Part 1_FSS Application'!C49="","",'Part 1_FSS Application'!C49)</f>
        <v/>
      </c>
      <c r="D43" s="96" t="str">
        <f>IF('Part 1_FSS Application'!D49="","",'Part 1_FSS Application'!D49)</f>
        <v/>
      </c>
      <c r="E43" s="88">
        <f t="shared" si="11"/>
        <v>0</v>
      </c>
      <c r="F43" s="89" t="str">
        <f t="shared" si="12"/>
        <v>-</v>
      </c>
      <c r="G43" s="96" t="str">
        <f>IF('Part 1_FSS Application'!G49="","",'Part 1_FSS Application'!G49)</f>
        <v/>
      </c>
      <c r="H43" s="90">
        <f t="shared" si="9"/>
        <v>0</v>
      </c>
      <c r="I43" s="90">
        <f t="shared" si="10"/>
        <v>0</v>
      </c>
      <c r="J43" s="90">
        <f t="shared" si="13"/>
        <v>0</v>
      </c>
      <c r="K43" s="90">
        <f t="shared" si="14"/>
        <v>0</v>
      </c>
      <c r="L43" s="90">
        <f t="shared" si="15"/>
        <v>0</v>
      </c>
    </row>
    <row r="44" spans="1:12" x14ac:dyDescent="0.2">
      <c r="A44" s="321" t="str">
        <f>IF('Part 1_FSS Application'!A50="","",'Part 1_FSS Application'!A50)</f>
        <v/>
      </c>
      <c r="B44" s="96" t="str">
        <f>IF('Part 1_FSS Application'!B50="","",'Part 1_FSS Application'!B50)</f>
        <v/>
      </c>
      <c r="C44" s="98" t="str">
        <f>IF('Part 1_FSS Application'!C50="","",'Part 1_FSS Application'!C50)</f>
        <v/>
      </c>
      <c r="D44" s="96" t="str">
        <f>IF('Part 1_FSS Application'!D50="","",'Part 1_FSS Application'!D50)</f>
        <v/>
      </c>
      <c r="E44" s="88">
        <f t="shared" si="11"/>
        <v>0</v>
      </c>
      <c r="F44" s="89" t="str">
        <f t="shared" si="12"/>
        <v>-</v>
      </c>
      <c r="G44" s="96" t="str">
        <f>IF('Part 1_FSS Application'!G50="","",'Part 1_FSS Application'!G50)</f>
        <v/>
      </c>
      <c r="H44" s="90">
        <f t="shared" si="9"/>
        <v>0</v>
      </c>
      <c r="I44" s="90">
        <f t="shared" si="10"/>
        <v>0</v>
      </c>
      <c r="J44" s="90">
        <f t="shared" si="13"/>
        <v>0</v>
      </c>
      <c r="K44" s="90">
        <f t="shared" si="14"/>
        <v>0</v>
      </c>
      <c r="L44" s="90">
        <f t="shared" si="15"/>
        <v>0</v>
      </c>
    </row>
    <row r="45" spans="1:12" x14ac:dyDescent="0.2">
      <c r="A45" s="321" t="str">
        <f>IF('Part 1_FSS Application'!A51="","",'Part 1_FSS Application'!A51)</f>
        <v/>
      </c>
      <c r="B45" s="96" t="str">
        <f>IF('Part 1_FSS Application'!B51="","",'Part 1_FSS Application'!B51)</f>
        <v/>
      </c>
      <c r="C45" s="98" t="str">
        <f>IF('Part 1_FSS Application'!C51="","",'Part 1_FSS Application'!C51)</f>
        <v/>
      </c>
      <c r="D45" s="96" t="str">
        <f>IF('Part 1_FSS Application'!D51="","",'Part 1_FSS Application'!D51)</f>
        <v/>
      </c>
      <c r="E45" s="88">
        <f t="shared" si="11"/>
        <v>0</v>
      </c>
      <c r="F45" s="89" t="str">
        <f t="shared" si="12"/>
        <v>-</v>
      </c>
      <c r="G45" s="96" t="str">
        <f>IF('Part 1_FSS Application'!G51="","",'Part 1_FSS Application'!G51)</f>
        <v/>
      </c>
      <c r="H45" s="90">
        <f t="shared" si="9"/>
        <v>0</v>
      </c>
      <c r="I45" s="90">
        <f t="shared" si="10"/>
        <v>0</v>
      </c>
      <c r="J45" s="90">
        <f t="shared" si="13"/>
        <v>0</v>
      </c>
      <c r="K45" s="90">
        <f t="shared" si="14"/>
        <v>0</v>
      </c>
      <c r="L45" s="90">
        <f t="shared" si="15"/>
        <v>0</v>
      </c>
    </row>
    <row r="46" spans="1:12" x14ac:dyDescent="0.2">
      <c r="A46" s="321" t="str">
        <f>IF('Part 1_FSS Application'!A52="","",'Part 1_FSS Application'!A52)</f>
        <v/>
      </c>
      <c r="B46" s="96" t="str">
        <f>IF('Part 1_FSS Application'!B52="","",'Part 1_FSS Application'!B52)</f>
        <v/>
      </c>
      <c r="C46" s="98" t="str">
        <f>IF('Part 1_FSS Application'!C52="","",'Part 1_FSS Application'!C52)</f>
        <v/>
      </c>
      <c r="D46" s="96" t="str">
        <f>IF('Part 1_FSS Application'!D52="","",'Part 1_FSS Application'!D52)</f>
        <v/>
      </c>
      <c r="E46" s="88">
        <f t="shared" si="11"/>
        <v>0</v>
      </c>
      <c r="F46" s="89" t="str">
        <f t="shared" si="12"/>
        <v>-</v>
      </c>
      <c r="G46" s="96" t="str">
        <f>IF('Part 1_FSS Application'!G52="","",'Part 1_FSS Application'!G52)</f>
        <v/>
      </c>
      <c r="H46" s="90">
        <f t="shared" si="9"/>
        <v>0</v>
      </c>
      <c r="I46" s="90">
        <f t="shared" si="10"/>
        <v>0</v>
      </c>
      <c r="J46" s="90">
        <f t="shared" si="13"/>
        <v>0</v>
      </c>
      <c r="K46" s="90">
        <f t="shared" si="14"/>
        <v>0</v>
      </c>
      <c r="L46" s="90">
        <f t="shared" si="15"/>
        <v>0</v>
      </c>
    </row>
    <row r="47" spans="1:12" x14ac:dyDescent="0.2">
      <c r="A47" s="321" t="str">
        <f>IF('Part 1_FSS Application'!A53="","",'Part 1_FSS Application'!A53)</f>
        <v/>
      </c>
      <c r="B47" s="96" t="str">
        <f>IF('Part 1_FSS Application'!B53="","",'Part 1_FSS Application'!B53)</f>
        <v/>
      </c>
      <c r="C47" s="98" t="str">
        <f>IF('Part 1_FSS Application'!C53="","",'Part 1_FSS Application'!C53)</f>
        <v/>
      </c>
      <c r="D47" s="96" t="str">
        <f>IF('Part 1_FSS Application'!D53="","",'Part 1_FSS Application'!D53)</f>
        <v/>
      </c>
      <c r="E47" s="88">
        <f t="shared" si="11"/>
        <v>0</v>
      </c>
      <c r="F47" s="89" t="str">
        <f t="shared" si="12"/>
        <v>-</v>
      </c>
      <c r="G47" s="96" t="str">
        <f>IF('Part 1_FSS Application'!G53="","",'Part 1_FSS Application'!G53)</f>
        <v/>
      </c>
      <c r="H47" s="90">
        <f t="shared" si="9"/>
        <v>0</v>
      </c>
      <c r="I47" s="90">
        <f t="shared" si="10"/>
        <v>0</v>
      </c>
      <c r="J47" s="90">
        <f t="shared" si="13"/>
        <v>0</v>
      </c>
      <c r="K47" s="90">
        <f t="shared" si="14"/>
        <v>0</v>
      </c>
      <c r="L47" s="90">
        <f t="shared" si="15"/>
        <v>0</v>
      </c>
    </row>
    <row r="48" spans="1:12" x14ac:dyDescent="0.2">
      <c r="A48" s="321" t="str">
        <f>IF('Part 1_FSS Application'!A54="","",'Part 1_FSS Application'!A54)</f>
        <v/>
      </c>
      <c r="B48" s="96" t="str">
        <f>IF('Part 1_FSS Application'!B54="","",'Part 1_FSS Application'!B54)</f>
        <v/>
      </c>
      <c r="C48" s="98" t="str">
        <f>IF('Part 1_FSS Application'!C54="","",'Part 1_FSS Application'!C54)</f>
        <v/>
      </c>
      <c r="D48" s="96" t="str">
        <f>IF('Part 1_FSS Application'!D54="","",'Part 1_FSS Application'!D54)</f>
        <v/>
      </c>
      <c r="E48" s="88">
        <f t="shared" si="11"/>
        <v>0</v>
      </c>
      <c r="F48" s="89" t="str">
        <f t="shared" si="12"/>
        <v>-</v>
      </c>
      <c r="G48" s="96" t="str">
        <f>IF('Part 1_FSS Application'!G54="","",'Part 1_FSS Application'!G54)</f>
        <v/>
      </c>
      <c r="H48" s="90">
        <f t="shared" si="9"/>
        <v>0</v>
      </c>
      <c r="I48" s="90">
        <f t="shared" si="10"/>
        <v>0</v>
      </c>
      <c r="J48" s="90">
        <f t="shared" si="13"/>
        <v>0</v>
      </c>
      <c r="K48" s="90">
        <f t="shared" si="14"/>
        <v>0</v>
      </c>
      <c r="L48" s="90">
        <f t="shared" si="15"/>
        <v>0</v>
      </c>
    </row>
    <row r="49" spans="1:12" x14ac:dyDescent="0.2">
      <c r="A49" s="321" t="str">
        <f>IF('Part 1_FSS Application'!A55="","",'Part 1_FSS Application'!A55)</f>
        <v/>
      </c>
      <c r="B49" s="96" t="str">
        <f>IF('Part 1_FSS Application'!B55="","",'Part 1_FSS Application'!B55)</f>
        <v/>
      </c>
      <c r="C49" s="98" t="str">
        <f>IF('Part 1_FSS Application'!C55="","",'Part 1_FSS Application'!C55)</f>
        <v/>
      </c>
      <c r="D49" s="96" t="str">
        <f>IF('Part 1_FSS Application'!D55="","",'Part 1_FSS Application'!D55)</f>
        <v/>
      </c>
      <c r="E49" s="88">
        <f t="shared" si="11"/>
        <v>0</v>
      </c>
      <c r="F49" s="89" t="str">
        <f t="shared" si="12"/>
        <v>-</v>
      </c>
      <c r="G49" s="96" t="str">
        <f>IF('Part 1_FSS Application'!G55="","",'Part 1_FSS Application'!G55)</f>
        <v/>
      </c>
      <c r="H49" s="90">
        <f t="shared" si="9"/>
        <v>0</v>
      </c>
      <c r="I49" s="90">
        <f t="shared" si="10"/>
        <v>0</v>
      </c>
      <c r="J49" s="90">
        <f t="shared" si="13"/>
        <v>0</v>
      </c>
      <c r="K49" s="90">
        <f t="shared" si="14"/>
        <v>0</v>
      </c>
      <c r="L49" s="90">
        <f t="shared" si="15"/>
        <v>0</v>
      </c>
    </row>
    <row r="50" spans="1:12" x14ac:dyDescent="0.2">
      <c r="A50" s="321" t="str">
        <f>IF('Part 1_FSS Application'!A56="","",'Part 1_FSS Application'!A56)</f>
        <v/>
      </c>
      <c r="B50" s="96" t="str">
        <f>IF('Part 1_FSS Application'!B56="","",'Part 1_FSS Application'!B56)</f>
        <v/>
      </c>
      <c r="C50" s="98" t="str">
        <f>IF('Part 1_FSS Application'!C56="","",'Part 1_FSS Application'!C56)</f>
        <v/>
      </c>
      <c r="D50" s="96" t="str">
        <f>IF('Part 1_FSS Application'!D56="","",'Part 1_FSS Application'!D56)</f>
        <v/>
      </c>
      <c r="E50" s="88">
        <f t="shared" si="11"/>
        <v>0</v>
      </c>
      <c r="F50" s="89" t="str">
        <f t="shared" si="12"/>
        <v>-</v>
      </c>
      <c r="G50" s="96" t="str">
        <f>IF('Part 1_FSS Application'!G56="","",'Part 1_FSS Application'!G56)</f>
        <v/>
      </c>
      <c r="H50" s="90">
        <f t="shared" si="9"/>
        <v>0</v>
      </c>
      <c r="I50" s="90">
        <f t="shared" si="10"/>
        <v>0</v>
      </c>
      <c r="J50" s="90">
        <f t="shared" si="13"/>
        <v>0</v>
      </c>
      <c r="K50" s="90">
        <f t="shared" si="14"/>
        <v>0</v>
      </c>
      <c r="L50" s="90">
        <f t="shared" si="15"/>
        <v>0</v>
      </c>
    </row>
    <row r="51" spans="1:12" x14ac:dyDescent="0.2">
      <c r="A51" s="321" t="str">
        <f>IF('Part 1_FSS Application'!A57="","",'Part 1_FSS Application'!A57)</f>
        <v/>
      </c>
      <c r="B51" s="96" t="str">
        <f>IF('Part 1_FSS Application'!B57="","",'Part 1_FSS Application'!B57)</f>
        <v/>
      </c>
      <c r="C51" s="98" t="str">
        <f>IF('Part 1_FSS Application'!C57="","",'Part 1_FSS Application'!C57)</f>
        <v/>
      </c>
      <c r="D51" s="96" t="str">
        <f>IF('Part 1_FSS Application'!D57="","",'Part 1_FSS Application'!D57)</f>
        <v/>
      </c>
      <c r="E51" s="88">
        <f t="shared" si="11"/>
        <v>0</v>
      </c>
      <c r="F51" s="89" t="str">
        <f t="shared" si="12"/>
        <v>-</v>
      </c>
      <c r="G51" s="96" t="str">
        <f>IF('Part 1_FSS Application'!G57="","",'Part 1_FSS Application'!G57)</f>
        <v/>
      </c>
      <c r="H51" s="90">
        <f t="shared" si="9"/>
        <v>0</v>
      </c>
      <c r="I51" s="90">
        <f t="shared" si="10"/>
        <v>0</v>
      </c>
      <c r="J51" s="90">
        <f t="shared" si="13"/>
        <v>0</v>
      </c>
      <c r="K51" s="90">
        <f t="shared" si="14"/>
        <v>0</v>
      </c>
      <c r="L51" s="90">
        <f t="shared" si="15"/>
        <v>0</v>
      </c>
    </row>
    <row r="52" spans="1:12" x14ac:dyDescent="0.2">
      <c r="A52" s="321" t="str">
        <f>IF('Part 1_FSS Application'!A58="","",'Part 1_FSS Application'!A58)</f>
        <v/>
      </c>
      <c r="B52" s="96" t="str">
        <f>IF('Part 1_FSS Application'!B58="","",'Part 1_FSS Application'!B58)</f>
        <v/>
      </c>
      <c r="C52" s="98" t="str">
        <f>IF('Part 1_FSS Application'!C58="","",'Part 1_FSS Application'!C58)</f>
        <v/>
      </c>
      <c r="D52" s="96" t="str">
        <f>IF('Part 1_FSS Application'!D58="","",'Part 1_FSS Application'!D58)</f>
        <v/>
      </c>
      <c r="E52" s="88">
        <f t="shared" si="11"/>
        <v>0</v>
      </c>
      <c r="F52" s="89" t="str">
        <f t="shared" si="12"/>
        <v>-</v>
      </c>
      <c r="G52" s="96" t="str">
        <f>IF('Part 1_FSS Application'!G58="","",'Part 1_FSS Application'!G58)</f>
        <v/>
      </c>
      <c r="H52" s="90">
        <f t="shared" si="9"/>
        <v>0</v>
      </c>
      <c r="I52" s="90">
        <f t="shared" si="10"/>
        <v>0</v>
      </c>
      <c r="J52" s="90">
        <f t="shared" si="13"/>
        <v>0</v>
      </c>
      <c r="K52" s="90">
        <f t="shared" si="14"/>
        <v>0</v>
      </c>
      <c r="L52" s="90">
        <f t="shared" si="15"/>
        <v>0</v>
      </c>
    </row>
    <row r="53" spans="1:12" x14ac:dyDescent="0.2">
      <c r="A53" s="321" t="str">
        <f>IF('Part 1_FSS Application'!A59="","",'Part 1_FSS Application'!A59)</f>
        <v/>
      </c>
      <c r="B53" s="96" t="str">
        <f>IF('Part 1_FSS Application'!B59="","",'Part 1_FSS Application'!B59)</f>
        <v/>
      </c>
      <c r="C53" s="98" t="str">
        <f>IF('Part 1_FSS Application'!C59="","",'Part 1_FSS Application'!C59)</f>
        <v/>
      </c>
      <c r="D53" s="96" t="str">
        <f>IF('Part 1_FSS Application'!D59="","",'Part 1_FSS Application'!D59)</f>
        <v/>
      </c>
      <c r="E53" s="88">
        <f t="shared" si="11"/>
        <v>0</v>
      </c>
      <c r="F53" s="89" t="str">
        <f t="shared" si="12"/>
        <v>-</v>
      </c>
      <c r="G53" s="96" t="str">
        <f>IF('Part 1_FSS Application'!G59="","",'Part 1_FSS Application'!G59)</f>
        <v/>
      </c>
      <c r="H53" s="90">
        <f t="shared" si="9"/>
        <v>0</v>
      </c>
      <c r="I53" s="90">
        <f t="shared" si="10"/>
        <v>0</v>
      </c>
      <c r="J53" s="90">
        <f t="shared" si="13"/>
        <v>0</v>
      </c>
      <c r="K53" s="90">
        <f t="shared" si="14"/>
        <v>0</v>
      </c>
      <c r="L53" s="90">
        <f t="shared" si="15"/>
        <v>0</v>
      </c>
    </row>
    <row r="54" spans="1:12" x14ac:dyDescent="0.2">
      <c r="A54" s="321" t="str">
        <f>IF('Part 1_FSS Application'!A60="","",'Part 1_FSS Application'!A60)</f>
        <v/>
      </c>
      <c r="B54" s="96" t="str">
        <f>IF('Part 1_FSS Application'!B60="","",'Part 1_FSS Application'!B60)</f>
        <v/>
      </c>
      <c r="C54" s="98" t="str">
        <f>IF('Part 1_FSS Application'!C60="","",'Part 1_FSS Application'!C60)</f>
        <v/>
      </c>
      <c r="D54" s="96" t="str">
        <f>IF('Part 1_FSS Application'!D60="","",'Part 1_FSS Application'!D60)</f>
        <v/>
      </c>
      <c r="E54" s="88">
        <f t="shared" si="11"/>
        <v>0</v>
      </c>
      <c r="F54" s="89" t="str">
        <f t="shared" si="12"/>
        <v>-</v>
      </c>
      <c r="G54" s="96" t="str">
        <f>IF('Part 1_FSS Application'!G60="","",'Part 1_FSS Application'!G60)</f>
        <v/>
      </c>
      <c r="H54" s="90">
        <f t="shared" si="9"/>
        <v>0</v>
      </c>
      <c r="I54" s="90">
        <f t="shared" si="10"/>
        <v>0</v>
      </c>
      <c r="J54" s="90">
        <f t="shared" si="13"/>
        <v>0</v>
      </c>
      <c r="K54" s="90">
        <f t="shared" si="14"/>
        <v>0</v>
      </c>
      <c r="L54" s="90">
        <f t="shared" si="15"/>
        <v>0</v>
      </c>
    </row>
    <row r="55" spans="1:12" x14ac:dyDescent="0.2">
      <c r="A55" s="321" t="str">
        <f>IF('Part 1_FSS Application'!A61="","",'Part 1_FSS Application'!A61)</f>
        <v/>
      </c>
      <c r="B55" s="96" t="str">
        <f>IF('Part 1_FSS Application'!B61="","",'Part 1_FSS Application'!B61)</f>
        <v/>
      </c>
      <c r="C55" s="98" t="str">
        <f>IF('Part 1_FSS Application'!C61="","",'Part 1_FSS Application'!C61)</f>
        <v/>
      </c>
      <c r="D55" s="96" t="str">
        <f>IF('Part 1_FSS Application'!D61="","",'Part 1_FSS Application'!D61)</f>
        <v/>
      </c>
      <c r="E55" s="88">
        <f t="shared" si="11"/>
        <v>0</v>
      </c>
      <c r="F55" s="89" t="str">
        <f t="shared" si="12"/>
        <v>-</v>
      </c>
      <c r="G55" s="96" t="str">
        <f>IF('Part 1_FSS Application'!G61="","",'Part 1_FSS Application'!G61)</f>
        <v/>
      </c>
      <c r="H55" s="90">
        <f t="shared" si="9"/>
        <v>0</v>
      </c>
      <c r="I55" s="90">
        <f t="shared" si="10"/>
        <v>0</v>
      </c>
      <c r="J55" s="90">
        <f t="shared" si="13"/>
        <v>0</v>
      </c>
      <c r="K55" s="90">
        <f t="shared" si="14"/>
        <v>0</v>
      </c>
      <c r="L55" s="90">
        <f t="shared" si="15"/>
        <v>0</v>
      </c>
    </row>
    <row r="56" spans="1:12" x14ac:dyDescent="0.2">
      <c r="A56" s="321" t="str">
        <f>IF('Part 1_FSS Application'!A62="","",'Part 1_FSS Application'!A62)</f>
        <v/>
      </c>
      <c r="B56" s="96" t="str">
        <f>IF('Part 1_FSS Application'!B62="","",'Part 1_FSS Application'!B62)</f>
        <v/>
      </c>
      <c r="C56" s="98" t="str">
        <f>IF('Part 1_FSS Application'!C62="","",'Part 1_FSS Application'!C62)</f>
        <v/>
      </c>
      <c r="D56" s="96" t="str">
        <f>IF('Part 1_FSS Application'!D62="","",'Part 1_FSS Application'!D62)</f>
        <v/>
      </c>
      <c r="E56" s="88">
        <f t="shared" si="11"/>
        <v>0</v>
      </c>
      <c r="F56" s="89" t="str">
        <f t="shared" si="12"/>
        <v>-</v>
      </c>
      <c r="G56" s="96" t="str">
        <f>IF('Part 1_FSS Application'!G62="","",'Part 1_FSS Application'!G62)</f>
        <v/>
      </c>
      <c r="H56" s="90">
        <f t="shared" si="9"/>
        <v>0</v>
      </c>
      <c r="I56" s="90">
        <f t="shared" si="10"/>
        <v>0</v>
      </c>
      <c r="J56" s="90">
        <f t="shared" si="13"/>
        <v>0</v>
      </c>
      <c r="K56" s="90">
        <f t="shared" si="14"/>
        <v>0</v>
      </c>
      <c r="L56" s="90">
        <f t="shared" si="15"/>
        <v>0</v>
      </c>
    </row>
    <row r="57" spans="1:12" x14ac:dyDescent="0.2">
      <c r="A57" s="321" t="str">
        <f>IF('Part 1_FSS Application'!A63="","",'Part 1_FSS Application'!A63)</f>
        <v/>
      </c>
      <c r="B57" s="96" t="str">
        <f>IF('Part 1_FSS Application'!B63="","",'Part 1_FSS Application'!B63)</f>
        <v/>
      </c>
      <c r="C57" s="98" t="str">
        <f>IF('Part 1_FSS Application'!C63="","",'Part 1_FSS Application'!C63)</f>
        <v/>
      </c>
      <c r="D57" s="96" t="str">
        <f>IF('Part 1_FSS Application'!D63="","",'Part 1_FSS Application'!D63)</f>
        <v/>
      </c>
      <c r="E57" s="88">
        <f t="shared" si="11"/>
        <v>0</v>
      </c>
      <c r="F57" s="89" t="str">
        <f t="shared" si="12"/>
        <v>-</v>
      </c>
      <c r="G57" s="96" t="str">
        <f>IF('Part 1_FSS Application'!G63="","",'Part 1_FSS Application'!G63)</f>
        <v/>
      </c>
      <c r="H57" s="90">
        <f t="shared" si="9"/>
        <v>0</v>
      </c>
      <c r="I57" s="90">
        <f t="shared" si="10"/>
        <v>0</v>
      </c>
      <c r="J57" s="90">
        <f t="shared" si="13"/>
        <v>0</v>
      </c>
      <c r="K57" s="90">
        <f t="shared" si="14"/>
        <v>0</v>
      </c>
      <c r="L57" s="90">
        <f t="shared" si="15"/>
        <v>0</v>
      </c>
    </row>
    <row r="58" spans="1:12" x14ac:dyDescent="0.2">
      <c r="A58" s="321" t="str">
        <f>IF('Part 1_FSS Application'!A64="","",'Part 1_FSS Application'!A64)</f>
        <v/>
      </c>
      <c r="B58" s="96" t="str">
        <f>IF('Part 1_FSS Application'!B64="","",'Part 1_FSS Application'!B64)</f>
        <v/>
      </c>
      <c r="C58" s="98" t="str">
        <f>IF('Part 1_FSS Application'!C64="","",'Part 1_FSS Application'!C64)</f>
        <v/>
      </c>
      <c r="D58" s="96" t="str">
        <f>IF('Part 1_FSS Application'!D64="","",'Part 1_FSS Application'!D64)</f>
        <v/>
      </c>
      <c r="E58" s="88">
        <f t="shared" si="11"/>
        <v>0</v>
      </c>
      <c r="F58" s="89" t="str">
        <f t="shared" si="12"/>
        <v>-</v>
      </c>
      <c r="G58" s="96" t="str">
        <f>IF('Part 1_FSS Application'!G64="","",'Part 1_FSS Application'!G64)</f>
        <v/>
      </c>
      <c r="H58" s="90">
        <f t="shared" si="9"/>
        <v>0</v>
      </c>
      <c r="I58" s="90">
        <f t="shared" si="10"/>
        <v>0</v>
      </c>
      <c r="J58" s="90">
        <f t="shared" si="13"/>
        <v>0</v>
      </c>
      <c r="K58" s="90">
        <f t="shared" si="14"/>
        <v>0</v>
      </c>
      <c r="L58" s="90">
        <f t="shared" si="15"/>
        <v>0</v>
      </c>
    </row>
    <row r="59" spans="1:12" x14ac:dyDescent="0.2">
      <c r="A59" s="321" t="str">
        <f>IF('Part 1_FSS Application'!A65="","",'Part 1_FSS Application'!A65)</f>
        <v/>
      </c>
      <c r="B59" s="96" t="str">
        <f>IF('Part 1_FSS Application'!B65="","",'Part 1_FSS Application'!B65)</f>
        <v/>
      </c>
      <c r="C59" s="98" t="str">
        <f>IF('Part 1_FSS Application'!C65="","",'Part 1_FSS Application'!C65)</f>
        <v/>
      </c>
      <c r="D59" s="96" t="str">
        <f>IF('Part 1_FSS Application'!D65="","",'Part 1_FSS Application'!D65)</f>
        <v/>
      </c>
      <c r="E59" s="88">
        <f t="shared" si="11"/>
        <v>0</v>
      </c>
      <c r="F59" s="89" t="str">
        <f t="shared" si="12"/>
        <v>-</v>
      </c>
      <c r="G59" s="96" t="str">
        <f>IF('Part 1_FSS Application'!G65="","",'Part 1_FSS Application'!G65)</f>
        <v/>
      </c>
      <c r="H59" s="90">
        <f t="shared" si="9"/>
        <v>0</v>
      </c>
      <c r="I59" s="90">
        <f t="shared" si="10"/>
        <v>0</v>
      </c>
      <c r="J59" s="90">
        <f t="shared" si="13"/>
        <v>0</v>
      </c>
      <c r="K59" s="90">
        <f t="shared" si="14"/>
        <v>0</v>
      </c>
      <c r="L59" s="90">
        <f t="shared" si="15"/>
        <v>0</v>
      </c>
    </row>
    <row r="60" spans="1:12" x14ac:dyDescent="0.2">
      <c r="A60" s="321" t="str">
        <f>IF('Part 1_FSS Application'!A66="","",'Part 1_FSS Application'!A66)</f>
        <v/>
      </c>
      <c r="B60" s="96" t="str">
        <f>IF('Part 1_FSS Application'!B66="","",'Part 1_FSS Application'!B66)</f>
        <v/>
      </c>
      <c r="C60" s="98" t="str">
        <f>IF('Part 1_FSS Application'!C66="","",'Part 1_FSS Application'!C66)</f>
        <v/>
      </c>
      <c r="D60" s="96" t="str">
        <f>IF('Part 1_FSS Application'!D66="","",'Part 1_FSS Application'!D66)</f>
        <v/>
      </c>
      <c r="E60" s="88">
        <f t="shared" si="11"/>
        <v>0</v>
      </c>
      <c r="F60" s="89" t="str">
        <f t="shared" si="12"/>
        <v>-</v>
      </c>
      <c r="G60" s="96" t="str">
        <f>IF('Part 1_FSS Application'!G66="","",'Part 1_FSS Application'!G66)</f>
        <v/>
      </c>
      <c r="H60" s="90">
        <f t="shared" si="9"/>
        <v>0</v>
      </c>
      <c r="I60" s="90">
        <f t="shared" si="10"/>
        <v>0</v>
      </c>
      <c r="J60" s="90">
        <f t="shared" si="13"/>
        <v>0</v>
      </c>
      <c r="K60" s="90">
        <f t="shared" si="14"/>
        <v>0</v>
      </c>
      <c r="L60" s="90">
        <f t="shared" si="15"/>
        <v>0</v>
      </c>
    </row>
    <row r="61" spans="1:12" x14ac:dyDescent="0.2">
      <c r="A61" s="321" t="str">
        <f>IF('Part 1_FSS Application'!A67="","",'Part 1_FSS Application'!A67)</f>
        <v/>
      </c>
      <c r="B61" s="96" t="str">
        <f>IF('Part 1_FSS Application'!B67="","",'Part 1_FSS Application'!B67)</f>
        <v/>
      </c>
      <c r="C61" s="98" t="str">
        <f>IF('Part 1_FSS Application'!C67="","",'Part 1_FSS Application'!C67)</f>
        <v/>
      </c>
      <c r="D61" s="96" t="str">
        <f>IF('Part 1_FSS Application'!D67="","",'Part 1_FSS Application'!D67)</f>
        <v/>
      </c>
      <c r="E61" s="88">
        <f t="shared" si="11"/>
        <v>0</v>
      </c>
      <c r="F61" s="89" t="str">
        <f t="shared" si="12"/>
        <v>-</v>
      </c>
      <c r="G61" s="96" t="str">
        <f>IF('Part 1_FSS Application'!G67="","",'Part 1_FSS Application'!G67)</f>
        <v/>
      </c>
      <c r="H61" s="90">
        <f t="shared" si="9"/>
        <v>0</v>
      </c>
      <c r="I61" s="90">
        <f t="shared" si="10"/>
        <v>0</v>
      </c>
      <c r="J61" s="90">
        <f t="shared" si="13"/>
        <v>0</v>
      </c>
      <c r="K61" s="90">
        <f t="shared" si="14"/>
        <v>0</v>
      </c>
      <c r="L61" s="90">
        <f t="shared" si="15"/>
        <v>0</v>
      </c>
    </row>
    <row r="62" spans="1:12" x14ac:dyDescent="0.2">
      <c r="A62" s="321" t="str">
        <f>IF('Part 1_FSS Application'!A68="","",'Part 1_FSS Application'!A68)</f>
        <v/>
      </c>
      <c r="B62" s="96" t="str">
        <f>IF('Part 1_FSS Application'!B68="","",'Part 1_FSS Application'!B68)</f>
        <v/>
      </c>
      <c r="C62" s="98" t="str">
        <f>IF('Part 1_FSS Application'!C68="","",'Part 1_FSS Application'!C68)</f>
        <v/>
      </c>
      <c r="D62" s="96" t="str">
        <f>IF('Part 1_FSS Application'!D68="","",'Part 1_FSS Application'!D68)</f>
        <v/>
      </c>
      <c r="E62" s="88">
        <f t="shared" si="11"/>
        <v>0</v>
      </c>
      <c r="F62" s="89" t="str">
        <f t="shared" si="12"/>
        <v>-</v>
      </c>
      <c r="G62" s="96" t="str">
        <f>IF('Part 1_FSS Application'!G68="","",'Part 1_FSS Application'!G68)</f>
        <v/>
      </c>
      <c r="H62" s="90">
        <f t="shared" si="9"/>
        <v>0</v>
      </c>
      <c r="I62" s="90">
        <f t="shared" si="10"/>
        <v>0</v>
      </c>
      <c r="J62" s="90">
        <f t="shared" si="13"/>
        <v>0</v>
      </c>
      <c r="K62" s="90">
        <f t="shared" si="14"/>
        <v>0</v>
      </c>
      <c r="L62" s="90">
        <f t="shared" si="15"/>
        <v>0</v>
      </c>
    </row>
    <row r="63" spans="1:12" x14ac:dyDescent="0.2">
      <c r="A63" s="321" t="str">
        <f>IF('Part 1_FSS Application'!A69="","",'Part 1_FSS Application'!A69)</f>
        <v/>
      </c>
      <c r="B63" s="96" t="str">
        <f>IF('Part 1_FSS Application'!B69="","",'Part 1_FSS Application'!B69)</f>
        <v/>
      </c>
      <c r="C63" s="98" t="str">
        <f>IF('Part 1_FSS Application'!C69="","",'Part 1_FSS Application'!C69)</f>
        <v/>
      </c>
      <c r="D63" s="96" t="str">
        <f>IF('Part 1_FSS Application'!D69="","",'Part 1_FSS Application'!D69)</f>
        <v/>
      </c>
      <c r="E63" s="88">
        <f t="shared" si="11"/>
        <v>0</v>
      </c>
      <c r="F63" s="89" t="str">
        <f t="shared" si="12"/>
        <v>-</v>
      </c>
      <c r="G63" s="96" t="str">
        <f>IF('Part 1_FSS Application'!G69="","",'Part 1_FSS Application'!G69)</f>
        <v/>
      </c>
      <c r="H63" s="90">
        <f t="shared" si="9"/>
        <v>0</v>
      </c>
      <c r="I63" s="90">
        <f t="shared" si="10"/>
        <v>0</v>
      </c>
      <c r="J63" s="90">
        <f t="shared" si="13"/>
        <v>0</v>
      </c>
      <c r="K63" s="90">
        <f t="shared" si="14"/>
        <v>0</v>
      </c>
      <c r="L63" s="90">
        <f t="shared" si="15"/>
        <v>0</v>
      </c>
    </row>
    <row r="64" spans="1:12" x14ac:dyDescent="0.2">
      <c r="A64" s="321" t="str">
        <f>IF('Part 1_FSS Application'!A70="","",'Part 1_FSS Application'!A70)</f>
        <v/>
      </c>
      <c r="B64" s="96" t="str">
        <f>IF('Part 1_FSS Application'!B70="","",'Part 1_FSS Application'!B70)</f>
        <v/>
      </c>
      <c r="C64" s="98" t="str">
        <f>IF('Part 1_FSS Application'!C70="","",'Part 1_FSS Application'!C70)</f>
        <v/>
      </c>
      <c r="D64" s="96" t="str">
        <f>IF('Part 1_FSS Application'!D70="","",'Part 1_FSS Application'!D70)</f>
        <v/>
      </c>
      <c r="E64" s="88">
        <f t="shared" si="11"/>
        <v>0</v>
      </c>
      <c r="F64" s="89" t="str">
        <f t="shared" si="12"/>
        <v>-</v>
      </c>
      <c r="G64" s="96" t="str">
        <f>IF('Part 1_FSS Application'!G70="","",'Part 1_FSS Application'!G70)</f>
        <v/>
      </c>
      <c r="H64" s="90">
        <f t="shared" si="9"/>
        <v>0</v>
      </c>
      <c r="I64" s="90">
        <f t="shared" si="10"/>
        <v>0</v>
      </c>
      <c r="J64" s="90">
        <f t="shared" si="13"/>
        <v>0</v>
      </c>
      <c r="K64" s="90">
        <f t="shared" si="14"/>
        <v>0</v>
      </c>
      <c r="L64" s="90">
        <f t="shared" si="15"/>
        <v>0</v>
      </c>
    </row>
    <row r="65" spans="1:12" x14ac:dyDescent="0.2">
      <c r="A65" s="321" t="str">
        <f>IF('Part 1_FSS Application'!A71="","",'Part 1_FSS Application'!A71)</f>
        <v/>
      </c>
      <c r="B65" s="96" t="str">
        <f>IF('Part 1_FSS Application'!B71="","",'Part 1_FSS Application'!B71)</f>
        <v/>
      </c>
      <c r="C65" s="98" t="str">
        <f>IF('Part 1_FSS Application'!C71="","",'Part 1_FSS Application'!C71)</f>
        <v/>
      </c>
      <c r="D65" s="96" t="str">
        <f>IF('Part 1_FSS Application'!D71="","",'Part 1_FSS Application'!D71)</f>
        <v/>
      </c>
      <c r="E65" s="88">
        <f t="shared" si="11"/>
        <v>0</v>
      </c>
      <c r="F65" s="89" t="str">
        <f t="shared" si="12"/>
        <v>-</v>
      </c>
      <c r="G65" s="96" t="str">
        <f>IF('Part 1_FSS Application'!G71="","",'Part 1_FSS Application'!G71)</f>
        <v/>
      </c>
      <c r="H65" s="90">
        <f t="shared" si="9"/>
        <v>0</v>
      </c>
      <c r="I65" s="90">
        <f t="shared" si="10"/>
        <v>0</v>
      </c>
      <c r="J65" s="90">
        <f t="shared" si="13"/>
        <v>0</v>
      </c>
      <c r="K65" s="90">
        <f t="shared" si="14"/>
        <v>0</v>
      </c>
      <c r="L65" s="90">
        <f t="shared" si="15"/>
        <v>0</v>
      </c>
    </row>
    <row r="66" spans="1:12" x14ac:dyDescent="0.2">
      <c r="A66" s="321" t="str">
        <f>IF('Part 1_FSS Application'!A72="","",'Part 1_FSS Application'!A72)</f>
        <v/>
      </c>
      <c r="B66" s="96" t="str">
        <f>IF('Part 1_FSS Application'!B72="","",'Part 1_FSS Application'!B72)</f>
        <v/>
      </c>
      <c r="C66" s="98" t="str">
        <f>IF('Part 1_FSS Application'!C72="","",'Part 1_FSS Application'!C72)</f>
        <v/>
      </c>
      <c r="D66" s="96" t="str">
        <f>IF('Part 1_FSS Application'!D72="","",'Part 1_FSS Application'!D72)</f>
        <v/>
      </c>
      <c r="E66" s="88">
        <f t="shared" si="11"/>
        <v>0</v>
      </c>
      <c r="F66" s="89" t="str">
        <f t="shared" si="12"/>
        <v>-</v>
      </c>
      <c r="G66" s="96" t="str">
        <f>IF('Part 1_FSS Application'!G72="","",'Part 1_FSS Application'!G72)</f>
        <v/>
      </c>
      <c r="H66" s="90">
        <f t="shared" si="9"/>
        <v>0</v>
      </c>
      <c r="I66" s="90">
        <f t="shared" si="10"/>
        <v>0</v>
      </c>
      <c r="J66" s="90">
        <f t="shared" si="13"/>
        <v>0</v>
      </c>
      <c r="K66" s="90">
        <f t="shared" si="14"/>
        <v>0</v>
      </c>
      <c r="L66" s="90">
        <f t="shared" si="15"/>
        <v>0</v>
      </c>
    </row>
    <row r="67" spans="1:12" x14ac:dyDescent="0.2">
      <c r="A67" s="321" t="str">
        <f>IF('Part 1_FSS Application'!A73="","",'Part 1_FSS Application'!A73)</f>
        <v/>
      </c>
      <c r="B67" s="96" t="str">
        <f>IF('Part 1_FSS Application'!B73="","",'Part 1_FSS Application'!B73)</f>
        <v/>
      </c>
      <c r="C67" s="98" t="str">
        <f>IF('Part 1_FSS Application'!C73="","",'Part 1_FSS Application'!C73)</f>
        <v/>
      </c>
      <c r="D67" s="96" t="str">
        <f>IF('Part 1_FSS Application'!D73="","",'Part 1_FSS Application'!D73)</f>
        <v/>
      </c>
      <c r="E67" s="88">
        <f t="shared" si="11"/>
        <v>0</v>
      </c>
      <c r="F67" s="89" t="str">
        <f t="shared" si="12"/>
        <v>-</v>
      </c>
      <c r="G67" s="96" t="str">
        <f>IF('Part 1_FSS Application'!G73="","",'Part 1_FSS Application'!G73)</f>
        <v/>
      </c>
      <c r="H67" s="90">
        <f t="shared" si="9"/>
        <v>0</v>
      </c>
      <c r="I67" s="90">
        <f t="shared" si="10"/>
        <v>0</v>
      </c>
      <c r="J67" s="90">
        <f t="shared" si="13"/>
        <v>0</v>
      </c>
      <c r="K67" s="90">
        <f t="shared" si="14"/>
        <v>0</v>
      </c>
      <c r="L67" s="90">
        <f t="shared" si="15"/>
        <v>0</v>
      </c>
    </row>
    <row r="68" spans="1:12" x14ac:dyDescent="0.2">
      <c r="A68" s="321" t="str">
        <f>IF('Part 1_FSS Application'!A74="","",'Part 1_FSS Application'!A74)</f>
        <v/>
      </c>
      <c r="B68" s="96" t="str">
        <f>IF('Part 1_FSS Application'!B74="","",'Part 1_FSS Application'!B74)</f>
        <v/>
      </c>
      <c r="C68" s="98" t="str">
        <f>IF('Part 1_FSS Application'!C74="","",'Part 1_FSS Application'!C74)</f>
        <v/>
      </c>
      <c r="D68" s="96" t="str">
        <f>IF('Part 1_FSS Application'!D74="","",'Part 1_FSS Application'!D74)</f>
        <v/>
      </c>
      <c r="E68" s="88">
        <f t="shared" si="11"/>
        <v>0</v>
      </c>
      <c r="F68" s="89" t="str">
        <f t="shared" si="12"/>
        <v>-</v>
      </c>
      <c r="G68" s="96" t="str">
        <f>IF('Part 1_FSS Application'!G74="","",'Part 1_FSS Application'!G74)</f>
        <v/>
      </c>
      <c r="H68" s="90">
        <f t="shared" si="9"/>
        <v>0</v>
      </c>
      <c r="I68" s="90">
        <f t="shared" si="10"/>
        <v>0</v>
      </c>
      <c r="J68" s="90">
        <f t="shared" si="13"/>
        <v>0</v>
      </c>
      <c r="K68" s="90">
        <f t="shared" si="14"/>
        <v>0</v>
      </c>
      <c r="L68" s="90">
        <f t="shared" si="15"/>
        <v>0</v>
      </c>
    </row>
    <row r="69" spans="1:12" x14ac:dyDescent="0.2">
      <c r="A69" s="321" t="str">
        <f>IF('Part 1_FSS Application'!A75="","",'Part 1_FSS Application'!A75)</f>
        <v/>
      </c>
      <c r="B69" s="96" t="str">
        <f>IF('Part 1_FSS Application'!B75="","",'Part 1_FSS Application'!B75)</f>
        <v/>
      </c>
      <c r="C69" s="98" t="str">
        <f>IF('Part 1_FSS Application'!C75="","",'Part 1_FSS Application'!C75)</f>
        <v/>
      </c>
      <c r="D69" s="96" t="str">
        <f>IF('Part 1_FSS Application'!D75="","",'Part 1_FSS Application'!D75)</f>
        <v/>
      </c>
      <c r="E69" s="88">
        <f t="shared" si="11"/>
        <v>0</v>
      </c>
      <c r="F69" s="89" t="str">
        <f t="shared" si="12"/>
        <v>-</v>
      </c>
      <c r="G69" s="96" t="str">
        <f>IF('Part 1_FSS Application'!G75="","",'Part 1_FSS Application'!G75)</f>
        <v/>
      </c>
      <c r="H69" s="90">
        <f t="shared" si="9"/>
        <v>0</v>
      </c>
      <c r="I69" s="90">
        <f t="shared" si="10"/>
        <v>0</v>
      </c>
      <c r="J69" s="90">
        <f t="shared" si="13"/>
        <v>0</v>
      </c>
      <c r="K69" s="90">
        <f t="shared" si="14"/>
        <v>0</v>
      </c>
      <c r="L69" s="90">
        <f t="shared" si="15"/>
        <v>0</v>
      </c>
    </row>
    <row r="70" spans="1:12" x14ac:dyDescent="0.2">
      <c r="A70" s="91">
        <f>SUM(A20:A69)</f>
        <v>0</v>
      </c>
      <c r="B70" s="92" t="s">
        <v>5</v>
      </c>
      <c r="C70" s="93">
        <f>SUM(C20:C69)</f>
        <v>0</v>
      </c>
      <c r="D70" s="93">
        <f>SUM(D20:D69)</f>
        <v>0</v>
      </c>
      <c r="E70" s="93">
        <f t="shared" ref="E70:G70" si="16">SUM(E20:E69)</f>
        <v>0</v>
      </c>
      <c r="F70" s="238">
        <f t="shared" si="16"/>
        <v>0</v>
      </c>
      <c r="G70" s="236">
        <f t="shared" si="16"/>
        <v>0</v>
      </c>
      <c r="H70" s="94">
        <f>SUM(H20:H69)</f>
        <v>0</v>
      </c>
      <c r="I70" s="94">
        <f t="shared" ref="I70:L70" si="17">SUM(I20:I69)</f>
        <v>0</v>
      </c>
      <c r="J70" s="94">
        <f t="shared" si="17"/>
        <v>0</v>
      </c>
      <c r="K70" s="94">
        <f t="shared" si="17"/>
        <v>0</v>
      </c>
      <c r="L70" s="94">
        <f t="shared" si="17"/>
        <v>0</v>
      </c>
    </row>
    <row r="71" spans="1:12" ht="14.25" x14ac:dyDescent="0.2">
      <c r="A71" s="105"/>
      <c r="B71" s="106" t="s">
        <v>6</v>
      </c>
      <c r="C71" s="97">
        <f>IFERROR(+C70/$A$70,0)</f>
        <v>0</v>
      </c>
      <c r="D71" s="97">
        <f t="shared" ref="D71:L71" si="18">IFERROR(+D70/$A$70,0)</f>
        <v>0</v>
      </c>
      <c r="E71" s="97">
        <f t="shared" si="18"/>
        <v>0</v>
      </c>
      <c r="F71" s="97">
        <f t="shared" si="18"/>
        <v>0</v>
      </c>
      <c r="G71" s="97">
        <f t="shared" si="18"/>
        <v>0</v>
      </c>
      <c r="H71" s="97">
        <f t="shared" si="18"/>
        <v>0</v>
      </c>
      <c r="I71" s="97">
        <f t="shared" si="18"/>
        <v>0</v>
      </c>
      <c r="J71" s="97">
        <f t="shared" si="18"/>
        <v>0</v>
      </c>
      <c r="K71" s="97">
        <f t="shared" si="18"/>
        <v>0</v>
      </c>
      <c r="L71" s="97">
        <f t="shared" si="18"/>
        <v>0</v>
      </c>
    </row>
    <row r="72" spans="1:12" x14ac:dyDescent="0.2">
      <c r="J72" s="145"/>
    </row>
    <row r="73" spans="1:12" ht="15.75" customHeight="1" x14ac:dyDescent="0.2">
      <c r="B73" s="458" t="s">
        <v>109</v>
      </c>
      <c r="C73" s="455"/>
      <c r="D73" s="455"/>
      <c r="E73" s="455"/>
      <c r="F73" s="455"/>
      <c r="G73" s="455"/>
      <c r="H73" s="455"/>
    </row>
    <row r="74" spans="1:12" ht="13.5" thickBot="1" x14ac:dyDescent="0.25">
      <c r="D74" s="149"/>
      <c r="E74" s="149"/>
      <c r="F74" s="149"/>
      <c r="G74" s="156"/>
      <c r="H74" s="156"/>
    </row>
    <row r="75" spans="1:12" ht="39" thickBot="1" x14ac:dyDescent="0.25">
      <c r="B75" s="217" t="s">
        <v>61</v>
      </c>
      <c r="C75" s="157" t="s">
        <v>110</v>
      </c>
      <c r="D75" s="157" t="s">
        <v>32</v>
      </c>
      <c r="E75" s="158" t="s">
        <v>8</v>
      </c>
      <c r="F75" s="158" t="s">
        <v>3</v>
      </c>
      <c r="G75" s="158" t="s">
        <v>38</v>
      </c>
    </row>
    <row r="76" spans="1:12" x14ac:dyDescent="0.2">
      <c r="B76" s="262" t="s">
        <v>111</v>
      </c>
      <c r="C76" s="291">
        <v>15.5</v>
      </c>
      <c r="D76" s="292">
        <v>0.12</v>
      </c>
      <c r="E76" s="293">
        <f t="shared" ref="E76:E93" si="19">C76*D76</f>
        <v>1.8599999999999999</v>
      </c>
      <c r="F76" s="294">
        <v>1500</v>
      </c>
      <c r="G76" s="293">
        <f>+E76*F76</f>
        <v>2790</v>
      </c>
      <c r="I76" s="235"/>
    </row>
    <row r="77" spans="1:12" x14ac:dyDescent="0.2">
      <c r="B77" s="43"/>
      <c r="C77" s="44"/>
      <c r="D77" s="45"/>
      <c r="E77" s="88">
        <f t="shared" si="19"/>
        <v>0</v>
      </c>
      <c r="F77" s="46"/>
      <c r="G77" s="334">
        <f t="shared" ref="G77:G93" si="20">+E77*F77</f>
        <v>0</v>
      </c>
    </row>
    <row r="78" spans="1:12" x14ac:dyDescent="0.2">
      <c r="B78" s="1"/>
      <c r="C78" s="44"/>
      <c r="D78" s="45"/>
      <c r="E78" s="88">
        <f t="shared" si="19"/>
        <v>0</v>
      </c>
      <c r="F78" s="46"/>
      <c r="G78" s="334">
        <f t="shared" si="20"/>
        <v>0</v>
      </c>
    </row>
    <row r="79" spans="1:12" x14ac:dyDescent="0.2">
      <c r="B79" s="1"/>
      <c r="C79" s="44"/>
      <c r="D79" s="45"/>
      <c r="E79" s="88">
        <f t="shared" si="19"/>
        <v>0</v>
      </c>
      <c r="F79" s="46"/>
      <c r="G79" s="334">
        <f t="shared" si="20"/>
        <v>0</v>
      </c>
    </row>
    <row r="80" spans="1:12" x14ac:dyDescent="0.2">
      <c r="B80" s="1"/>
      <c r="C80" s="44"/>
      <c r="D80" s="45"/>
      <c r="E80" s="88">
        <f t="shared" si="19"/>
        <v>0</v>
      </c>
      <c r="F80" s="46"/>
      <c r="G80" s="334">
        <f t="shared" si="20"/>
        <v>0</v>
      </c>
    </row>
    <row r="81" spans="2:7" x14ac:dyDescent="0.2">
      <c r="B81" s="1"/>
      <c r="C81" s="44"/>
      <c r="D81" s="45"/>
      <c r="E81" s="88">
        <f t="shared" si="19"/>
        <v>0</v>
      </c>
      <c r="F81" s="46"/>
      <c r="G81" s="334">
        <f t="shared" si="20"/>
        <v>0</v>
      </c>
    </row>
    <row r="82" spans="2:7" x14ac:dyDescent="0.2">
      <c r="B82" s="1"/>
      <c r="C82" s="44"/>
      <c r="D82" s="45"/>
      <c r="E82" s="88">
        <f t="shared" si="19"/>
        <v>0</v>
      </c>
      <c r="F82" s="46"/>
      <c r="G82" s="334">
        <f t="shared" si="20"/>
        <v>0</v>
      </c>
    </row>
    <row r="83" spans="2:7" x14ac:dyDescent="0.2">
      <c r="B83" s="1"/>
      <c r="C83" s="44"/>
      <c r="D83" s="45"/>
      <c r="E83" s="88">
        <f t="shared" si="19"/>
        <v>0</v>
      </c>
      <c r="F83" s="46"/>
      <c r="G83" s="334">
        <f t="shared" si="20"/>
        <v>0</v>
      </c>
    </row>
    <row r="84" spans="2:7" x14ac:dyDescent="0.2">
      <c r="B84" s="1"/>
      <c r="C84" s="44"/>
      <c r="D84" s="45"/>
      <c r="E84" s="88">
        <f t="shared" si="19"/>
        <v>0</v>
      </c>
      <c r="F84" s="46"/>
      <c r="G84" s="334">
        <f t="shared" si="20"/>
        <v>0</v>
      </c>
    </row>
    <row r="85" spans="2:7" x14ac:dyDescent="0.2">
      <c r="B85" s="1"/>
      <c r="C85" s="44"/>
      <c r="D85" s="45"/>
      <c r="E85" s="88">
        <f t="shared" si="19"/>
        <v>0</v>
      </c>
      <c r="F85" s="46"/>
      <c r="G85" s="334">
        <f t="shared" si="20"/>
        <v>0</v>
      </c>
    </row>
    <row r="86" spans="2:7" x14ac:dyDescent="0.2">
      <c r="B86" s="1"/>
      <c r="C86" s="44"/>
      <c r="D86" s="45"/>
      <c r="E86" s="88">
        <f t="shared" si="19"/>
        <v>0</v>
      </c>
      <c r="F86" s="46"/>
      <c r="G86" s="334">
        <f t="shared" si="20"/>
        <v>0</v>
      </c>
    </row>
    <row r="87" spans="2:7" x14ac:dyDescent="0.2">
      <c r="B87" s="1"/>
      <c r="C87" s="44"/>
      <c r="D87" s="45"/>
      <c r="E87" s="88">
        <f t="shared" si="19"/>
        <v>0</v>
      </c>
      <c r="F87" s="46"/>
      <c r="G87" s="334">
        <f t="shared" si="20"/>
        <v>0</v>
      </c>
    </row>
    <row r="88" spans="2:7" x14ac:dyDescent="0.2">
      <c r="B88" s="1"/>
      <c r="C88" s="44"/>
      <c r="D88" s="45"/>
      <c r="E88" s="88">
        <f t="shared" si="19"/>
        <v>0</v>
      </c>
      <c r="F88" s="46"/>
      <c r="G88" s="334">
        <f t="shared" si="20"/>
        <v>0</v>
      </c>
    </row>
    <row r="89" spans="2:7" x14ac:dyDescent="0.2">
      <c r="B89" s="1"/>
      <c r="C89" s="44"/>
      <c r="D89" s="45"/>
      <c r="E89" s="88">
        <f t="shared" si="19"/>
        <v>0</v>
      </c>
      <c r="F89" s="46"/>
      <c r="G89" s="334">
        <f t="shared" si="20"/>
        <v>0</v>
      </c>
    </row>
    <row r="90" spans="2:7" x14ac:dyDescent="0.2">
      <c r="B90" s="1"/>
      <c r="C90" s="44"/>
      <c r="D90" s="45"/>
      <c r="E90" s="88">
        <f t="shared" si="19"/>
        <v>0</v>
      </c>
      <c r="F90" s="46"/>
      <c r="G90" s="334">
        <f t="shared" si="20"/>
        <v>0</v>
      </c>
    </row>
    <row r="91" spans="2:7" x14ac:dyDescent="0.2">
      <c r="B91" s="1"/>
      <c r="C91" s="44"/>
      <c r="D91" s="45"/>
      <c r="E91" s="88">
        <f t="shared" si="19"/>
        <v>0</v>
      </c>
      <c r="F91" s="46"/>
      <c r="G91" s="334">
        <f t="shared" si="20"/>
        <v>0</v>
      </c>
    </row>
    <row r="92" spans="2:7" x14ac:dyDescent="0.2">
      <c r="B92" s="43"/>
      <c r="C92" s="44"/>
      <c r="D92" s="45"/>
      <c r="E92" s="88">
        <f t="shared" si="19"/>
        <v>0</v>
      </c>
      <c r="F92" s="46"/>
      <c r="G92" s="334">
        <f t="shared" si="20"/>
        <v>0</v>
      </c>
    </row>
    <row r="93" spans="2:7" x14ac:dyDescent="0.2">
      <c r="B93" s="43"/>
      <c r="C93" s="44"/>
      <c r="D93" s="45"/>
      <c r="E93" s="88">
        <f t="shared" si="19"/>
        <v>0</v>
      </c>
      <c r="F93" s="46"/>
      <c r="G93" s="334">
        <f t="shared" si="20"/>
        <v>0</v>
      </c>
    </row>
    <row r="94" spans="2:7" ht="13.5" thickBot="1" x14ac:dyDescent="0.25">
      <c r="B94" s="159" t="s">
        <v>33</v>
      </c>
      <c r="C94" s="160"/>
      <c r="D94" s="161"/>
      <c r="E94" s="88"/>
      <c r="F94" s="162"/>
      <c r="G94" s="163">
        <f>SUM(G77:G93)</f>
        <v>0</v>
      </c>
    </row>
    <row r="96" spans="2:7" ht="15.75" customHeight="1" x14ac:dyDescent="0.2">
      <c r="B96" s="458" t="s">
        <v>112</v>
      </c>
      <c r="C96" s="455"/>
    </row>
    <row r="98" spans="2:11" ht="76.5" x14ac:dyDescent="0.2">
      <c r="B98" s="164" t="s">
        <v>113</v>
      </c>
      <c r="C98" s="164" t="s">
        <v>114</v>
      </c>
      <c r="D98" s="164" t="s">
        <v>34</v>
      </c>
      <c r="E98" s="164" t="s">
        <v>115</v>
      </c>
      <c r="F98" s="164" t="s">
        <v>116</v>
      </c>
      <c r="G98" s="164" t="s">
        <v>35</v>
      </c>
      <c r="H98" s="164" t="s">
        <v>36</v>
      </c>
      <c r="I98" s="164" t="s">
        <v>37</v>
      </c>
      <c r="J98" s="164" t="s">
        <v>223</v>
      </c>
      <c r="K98" s="165" t="s">
        <v>38</v>
      </c>
    </row>
    <row r="99" spans="2:11" ht="25.5" x14ac:dyDescent="0.2">
      <c r="B99" s="288" t="s">
        <v>117</v>
      </c>
      <c r="C99" s="288">
        <v>1</v>
      </c>
      <c r="D99" s="289"/>
      <c r="E99" s="289"/>
      <c r="F99" s="289">
        <f>14*1*5*52</f>
        <v>3640</v>
      </c>
      <c r="G99" s="290"/>
      <c r="H99" s="289"/>
      <c r="I99" s="289">
        <f t="shared" ref="I99:I109" si="21">(+D99+E99+F99+G99+H99)*$I$112</f>
        <v>180.18</v>
      </c>
      <c r="J99" s="289">
        <f t="shared" ref="J99:J109" si="22">(+D99+E99+F99+G99+H99)*$J$112</f>
        <v>84.593599999999995</v>
      </c>
      <c r="K99" s="289">
        <f t="shared" ref="K99:K109" si="23">SUM(D99:J99)</f>
        <v>3904.7736</v>
      </c>
    </row>
    <row r="100" spans="2:11" ht="25.5" x14ac:dyDescent="0.2">
      <c r="B100" s="288" t="s">
        <v>118</v>
      </c>
      <c r="C100" s="288">
        <v>1</v>
      </c>
      <c r="D100" s="289"/>
      <c r="E100" s="289"/>
      <c r="F100" s="289"/>
      <c r="G100" s="290">
        <f>14*40</f>
        <v>560</v>
      </c>
      <c r="H100" s="289">
        <f>14*16</f>
        <v>224</v>
      </c>
      <c r="I100" s="289">
        <f t="shared" si="21"/>
        <v>38.808</v>
      </c>
      <c r="J100" s="289">
        <f t="shared" si="22"/>
        <v>18.22016</v>
      </c>
      <c r="K100" s="289">
        <f t="shared" si="23"/>
        <v>841.02815999999996</v>
      </c>
    </row>
    <row r="101" spans="2:11" x14ac:dyDescent="0.2">
      <c r="B101" s="1"/>
      <c r="C101" s="47"/>
      <c r="D101" s="26"/>
      <c r="E101" s="26"/>
      <c r="F101" s="26"/>
      <c r="G101" s="26"/>
      <c r="H101" s="48"/>
      <c r="I101" s="88">
        <f t="shared" si="21"/>
        <v>0</v>
      </c>
      <c r="J101" s="88">
        <f t="shared" si="22"/>
        <v>0</v>
      </c>
      <c r="K101" s="88">
        <f t="shared" si="23"/>
        <v>0</v>
      </c>
    </row>
    <row r="102" spans="2:11" x14ac:dyDescent="0.2">
      <c r="B102" s="1"/>
      <c r="C102" s="47"/>
      <c r="D102" s="26"/>
      <c r="E102" s="26"/>
      <c r="F102" s="26"/>
      <c r="G102" s="26"/>
      <c r="H102" s="48"/>
      <c r="I102" s="88">
        <f t="shared" si="21"/>
        <v>0</v>
      </c>
      <c r="J102" s="88">
        <f t="shared" si="22"/>
        <v>0</v>
      </c>
      <c r="K102" s="88">
        <f t="shared" si="23"/>
        <v>0</v>
      </c>
    </row>
    <row r="103" spans="2:11" x14ac:dyDescent="0.2">
      <c r="B103" s="1"/>
      <c r="C103" s="47"/>
      <c r="D103" s="26"/>
      <c r="E103" s="26"/>
      <c r="F103" s="26"/>
      <c r="G103" s="26"/>
      <c r="H103" s="48"/>
      <c r="I103" s="88">
        <f t="shared" si="21"/>
        <v>0</v>
      </c>
      <c r="J103" s="88">
        <f t="shared" si="22"/>
        <v>0</v>
      </c>
      <c r="K103" s="88">
        <f t="shared" si="23"/>
        <v>0</v>
      </c>
    </row>
    <row r="104" spans="2:11" x14ac:dyDescent="0.2">
      <c r="B104" s="1"/>
      <c r="C104" s="47"/>
      <c r="D104" s="26"/>
      <c r="E104" s="26"/>
      <c r="F104" s="26"/>
      <c r="G104" s="26"/>
      <c r="H104" s="48"/>
      <c r="I104" s="88">
        <f t="shared" si="21"/>
        <v>0</v>
      </c>
      <c r="J104" s="88">
        <f t="shared" si="22"/>
        <v>0</v>
      </c>
      <c r="K104" s="88">
        <f t="shared" si="23"/>
        <v>0</v>
      </c>
    </row>
    <row r="105" spans="2:11" x14ac:dyDescent="0.2">
      <c r="B105" s="1"/>
      <c r="C105" s="47"/>
      <c r="D105" s="26"/>
      <c r="E105" s="26"/>
      <c r="F105" s="26"/>
      <c r="G105" s="26"/>
      <c r="H105" s="48"/>
      <c r="I105" s="88">
        <f t="shared" si="21"/>
        <v>0</v>
      </c>
      <c r="J105" s="88">
        <f t="shared" si="22"/>
        <v>0</v>
      </c>
      <c r="K105" s="88">
        <f t="shared" si="23"/>
        <v>0</v>
      </c>
    </row>
    <row r="106" spans="2:11" x14ac:dyDescent="0.2">
      <c r="B106" s="1"/>
      <c r="C106" s="47"/>
      <c r="D106" s="26"/>
      <c r="E106" s="26"/>
      <c r="F106" s="26"/>
      <c r="G106" s="26"/>
      <c r="H106" s="48"/>
      <c r="I106" s="88">
        <f t="shared" si="21"/>
        <v>0</v>
      </c>
      <c r="J106" s="88">
        <f t="shared" si="22"/>
        <v>0</v>
      </c>
      <c r="K106" s="88">
        <f t="shared" si="23"/>
        <v>0</v>
      </c>
    </row>
    <row r="107" spans="2:11" x14ac:dyDescent="0.2">
      <c r="B107" s="1"/>
      <c r="C107" s="47"/>
      <c r="D107" s="26"/>
      <c r="E107" s="26"/>
      <c r="F107" s="26"/>
      <c r="G107" s="26"/>
      <c r="H107" s="48"/>
      <c r="I107" s="88">
        <f t="shared" si="21"/>
        <v>0</v>
      </c>
      <c r="J107" s="88">
        <f t="shared" si="22"/>
        <v>0</v>
      </c>
      <c r="K107" s="88">
        <f t="shared" si="23"/>
        <v>0</v>
      </c>
    </row>
    <row r="108" spans="2:11" x14ac:dyDescent="0.2">
      <c r="B108" s="1"/>
      <c r="C108" s="47"/>
      <c r="D108" s="26"/>
      <c r="E108" s="26"/>
      <c r="F108" s="26"/>
      <c r="G108" s="26"/>
      <c r="H108" s="48"/>
      <c r="I108" s="88">
        <f t="shared" si="21"/>
        <v>0</v>
      </c>
      <c r="J108" s="88">
        <f t="shared" si="22"/>
        <v>0</v>
      </c>
      <c r="K108" s="88">
        <f t="shared" si="23"/>
        <v>0</v>
      </c>
    </row>
    <row r="109" spans="2:11" x14ac:dyDescent="0.2">
      <c r="B109" s="1"/>
      <c r="C109" s="49"/>
      <c r="D109" s="26"/>
      <c r="E109" s="26"/>
      <c r="F109" s="26"/>
      <c r="G109" s="26"/>
      <c r="H109" s="48"/>
      <c r="I109" s="88">
        <f t="shared" si="21"/>
        <v>0</v>
      </c>
      <c r="J109" s="88">
        <f t="shared" si="22"/>
        <v>0</v>
      </c>
      <c r="K109" s="88">
        <f t="shared" si="23"/>
        <v>0</v>
      </c>
    </row>
    <row r="110" spans="2:11" x14ac:dyDescent="0.2">
      <c r="B110" s="96" t="s">
        <v>39</v>
      </c>
      <c r="C110" s="50"/>
      <c r="D110" s="50"/>
      <c r="E110" s="50"/>
      <c r="F110" s="50"/>
      <c r="G110" s="50"/>
      <c r="H110" s="51"/>
      <c r="I110" s="88">
        <f>(+H70+G94)*I112</f>
        <v>0</v>
      </c>
      <c r="J110" s="88">
        <f>(+H70+G94)*J112</f>
        <v>0</v>
      </c>
      <c r="K110" s="88">
        <f>SUM(D110:J110)</f>
        <v>0</v>
      </c>
    </row>
    <row r="111" spans="2:11" x14ac:dyDescent="0.2">
      <c r="B111" s="166" t="s">
        <v>5</v>
      </c>
      <c r="C111" s="167">
        <f>SUM(C101:C109)</f>
        <v>0</v>
      </c>
      <c r="D111" s="168">
        <f t="shared" ref="D111:J111" si="24">SUM(D101:D110)</f>
        <v>0</v>
      </c>
      <c r="E111" s="168">
        <f t="shared" si="24"/>
        <v>0</v>
      </c>
      <c r="F111" s="168">
        <f t="shared" si="24"/>
        <v>0</v>
      </c>
      <c r="G111" s="168">
        <f t="shared" si="24"/>
        <v>0</v>
      </c>
      <c r="H111" s="168">
        <f t="shared" si="24"/>
        <v>0</v>
      </c>
      <c r="I111" s="168">
        <f t="shared" si="24"/>
        <v>0</v>
      </c>
      <c r="J111" s="168">
        <f t="shared" si="24"/>
        <v>0</v>
      </c>
      <c r="K111" s="168">
        <f>SUM(K101:K110)</f>
        <v>0</v>
      </c>
    </row>
    <row r="112" spans="2:11" x14ac:dyDescent="0.2">
      <c r="B112" s="60" t="s">
        <v>40</v>
      </c>
      <c r="I112" s="25">
        <v>4.9500000000000002E-2</v>
      </c>
      <c r="J112" s="25">
        <f>0.0166*1.4</f>
        <v>2.324E-2</v>
      </c>
    </row>
    <row r="113" spans="2:11" ht="13.5" thickBot="1" x14ac:dyDescent="0.25">
      <c r="G113" s="25"/>
      <c r="H113" s="25"/>
    </row>
    <row r="114" spans="2:11" ht="15.75" customHeight="1" thickBot="1" x14ac:dyDescent="0.25">
      <c r="B114" s="458" t="s">
        <v>119</v>
      </c>
      <c r="C114" s="455"/>
      <c r="D114" s="455"/>
      <c r="E114" s="455"/>
      <c r="F114" s="455"/>
      <c r="G114" s="455"/>
      <c r="I114" s="459" t="s">
        <v>41</v>
      </c>
      <c r="J114" s="460"/>
    </row>
    <row r="115" spans="2:11" ht="13.5" thickBot="1" x14ac:dyDescent="0.25">
      <c r="I115" s="110"/>
      <c r="J115" s="169"/>
    </row>
    <row r="116" spans="2:11" ht="53.45" customHeight="1" x14ac:dyDescent="0.2">
      <c r="B116" s="170" t="s">
        <v>42</v>
      </c>
      <c r="C116" s="456" t="s">
        <v>120</v>
      </c>
      <c r="D116" s="461"/>
      <c r="E116" s="457"/>
      <c r="F116" s="122" t="s">
        <v>43</v>
      </c>
      <c r="G116" s="158" t="s">
        <v>44</v>
      </c>
      <c r="H116" s="171" t="s">
        <v>38</v>
      </c>
      <c r="I116" s="120" t="s">
        <v>45</v>
      </c>
      <c r="J116" s="52"/>
    </row>
    <row r="117" spans="2:11" x14ac:dyDescent="0.2">
      <c r="B117" s="295" t="s">
        <v>46</v>
      </c>
      <c r="C117" s="462" t="s">
        <v>47</v>
      </c>
      <c r="D117" s="463"/>
      <c r="E117" s="464"/>
      <c r="F117" s="296">
        <v>10000</v>
      </c>
      <c r="G117" s="297">
        <v>0.03</v>
      </c>
      <c r="H117" s="298">
        <f>F117*G117</f>
        <v>300</v>
      </c>
      <c r="I117" s="58" t="s">
        <v>121</v>
      </c>
      <c r="J117" s="53">
        <v>0.02</v>
      </c>
    </row>
    <row r="118" spans="2:11" ht="13.5" thickBot="1" x14ac:dyDescent="0.25">
      <c r="B118" s="87" t="s">
        <v>48</v>
      </c>
      <c r="C118" s="465"/>
      <c r="D118" s="465"/>
      <c r="E118" s="465"/>
      <c r="F118" s="319"/>
      <c r="G118" s="320"/>
      <c r="H118" s="88">
        <f t="shared" ref="H118:H127" si="25">F118*G118</f>
        <v>0</v>
      </c>
      <c r="I118" s="134" t="s">
        <v>49</v>
      </c>
      <c r="J118" s="204">
        <f>+J116*J117</f>
        <v>0</v>
      </c>
    </row>
    <row r="119" spans="2:11" ht="13.5" thickBot="1" x14ac:dyDescent="0.25">
      <c r="B119" s="87" t="s">
        <v>50</v>
      </c>
      <c r="C119" s="465"/>
      <c r="D119" s="465"/>
      <c r="E119" s="465"/>
      <c r="F119" s="319"/>
      <c r="G119" s="320"/>
      <c r="H119" s="88">
        <f t="shared" si="25"/>
        <v>0</v>
      </c>
    </row>
    <row r="120" spans="2:11" ht="15" customHeight="1" x14ac:dyDescent="0.2">
      <c r="B120" s="87" t="s">
        <v>51</v>
      </c>
      <c r="C120" s="465"/>
      <c r="D120" s="465"/>
      <c r="E120" s="465"/>
      <c r="F120" s="319"/>
      <c r="G120" s="320"/>
      <c r="H120" s="88">
        <f t="shared" si="25"/>
        <v>0</v>
      </c>
      <c r="I120" s="456" t="s">
        <v>150</v>
      </c>
      <c r="J120" s="457"/>
      <c r="K120" s="172"/>
    </row>
    <row r="121" spans="2:11" ht="15" customHeight="1" thickBot="1" x14ac:dyDescent="0.25">
      <c r="B121" s="1"/>
      <c r="C121" s="465"/>
      <c r="D121" s="465"/>
      <c r="E121" s="465"/>
      <c r="F121" s="319"/>
      <c r="G121" s="320"/>
      <c r="H121" s="88">
        <f t="shared" si="25"/>
        <v>0</v>
      </c>
      <c r="I121" s="466" t="s">
        <v>172</v>
      </c>
      <c r="J121" s="467"/>
      <c r="K121" s="172"/>
    </row>
    <row r="122" spans="2:11" ht="25.5" x14ac:dyDescent="0.2">
      <c r="B122" s="1"/>
      <c r="C122" s="465"/>
      <c r="D122" s="465"/>
      <c r="E122" s="465"/>
      <c r="F122" s="319"/>
      <c r="G122" s="320"/>
      <c r="H122" s="88">
        <f t="shared" si="25"/>
        <v>0</v>
      </c>
      <c r="I122" s="120" t="s">
        <v>42</v>
      </c>
      <c r="J122" s="120" t="s">
        <v>53</v>
      </c>
    </row>
    <row r="123" spans="2:11" x14ac:dyDescent="0.2">
      <c r="B123" s="1"/>
      <c r="C123" s="465"/>
      <c r="D123" s="465"/>
      <c r="E123" s="465"/>
      <c r="F123" s="319"/>
      <c r="G123" s="320"/>
      <c r="H123" s="88">
        <f t="shared" si="25"/>
        <v>0</v>
      </c>
      <c r="I123" s="249" t="s">
        <v>224</v>
      </c>
      <c r="J123" s="300">
        <v>1000</v>
      </c>
    </row>
    <row r="124" spans="2:11" x14ac:dyDescent="0.2">
      <c r="B124" s="1"/>
      <c r="C124" s="465"/>
      <c r="D124" s="465"/>
      <c r="E124" s="465"/>
      <c r="F124" s="319"/>
      <c r="G124" s="320"/>
      <c r="H124" s="88">
        <f t="shared" si="25"/>
        <v>0</v>
      </c>
      <c r="I124" s="1"/>
      <c r="J124" s="52"/>
    </row>
    <row r="125" spans="2:11" x14ac:dyDescent="0.2">
      <c r="B125" s="1"/>
      <c r="C125" s="465"/>
      <c r="D125" s="465"/>
      <c r="E125" s="465"/>
      <c r="F125" s="319"/>
      <c r="G125" s="320"/>
      <c r="H125" s="88">
        <f t="shared" si="25"/>
        <v>0</v>
      </c>
      <c r="I125" s="1"/>
      <c r="J125" s="52"/>
    </row>
    <row r="126" spans="2:11" x14ac:dyDescent="0.2">
      <c r="B126" s="1"/>
      <c r="C126" s="465"/>
      <c r="D126" s="465"/>
      <c r="E126" s="465"/>
      <c r="F126" s="319"/>
      <c r="G126" s="320"/>
      <c r="H126" s="88">
        <f t="shared" si="25"/>
        <v>0</v>
      </c>
      <c r="I126" s="1"/>
      <c r="J126" s="52"/>
    </row>
    <row r="127" spans="2:11" x14ac:dyDescent="0.2">
      <c r="B127" s="1"/>
      <c r="C127" s="465"/>
      <c r="D127" s="465"/>
      <c r="E127" s="465"/>
      <c r="F127" s="319"/>
      <c r="G127" s="320"/>
      <c r="H127" s="88">
        <f t="shared" si="25"/>
        <v>0</v>
      </c>
      <c r="I127" s="1"/>
      <c r="J127" s="52"/>
    </row>
    <row r="128" spans="2:11" ht="15" thickBot="1" x14ac:dyDescent="0.25">
      <c r="B128" s="127" t="s">
        <v>54</v>
      </c>
      <c r="C128" s="468"/>
      <c r="D128" s="469"/>
      <c r="E128" s="470"/>
      <c r="F128" s="173">
        <f>SUM(F118:F127)</f>
        <v>0</v>
      </c>
      <c r="G128" s="174"/>
      <c r="H128" s="175">
        <f>SUM(H118:H127)</f>
        <v>0</v>
      </c>
      <c r="I128" s="176" t="s">
        <v>5</v>
      </c>
      <c r="J128" s="196">
        <f>SUM(J124:J127)</f>
        <v>0</v>
      </c>
    </row>
    <row r="129" spans="2:9" ht="14.25" x14ac:dyDescent="0.2">
      <c r="B129" s="106" t="s">
        <v>6</v>
      </c>
      <c r="G129" s="53">
        <f>IFERROR(AVERAGE(G118:G127), 0)</f>
        <v>0</v>
      </c>
    </row>
    <row r="131" spans="2:9" x14ac:dyDescent="0.2">
      <c r="B131" s="458" t="s">
        <v>179</v>
      </c>
      <c r="C131" s="455"/>
      <c r="D131" s="455"/>
      <c r="E131" s="455"/>
      <c r="F131" s="455"/>
      <c r="G131" s="455"/>
      <c r="H131" s="455"/>
      <c r="I131" s="455"/>
    </row>
    <row r="132" spans="2:9" ht="13.5" thickBot="1" x14ac:dyDescent="0.25">
      <c r="D132" s="177"/>
    </row>
    <row r="133" spans="2:9" ht="39" customHeight="1" x14ac:dyDescent="0.2">
      <c r="B133" s="122" t="s">
        <v>7</v>
      </c>
      <c r="C133" s="122" t="s">
        <v>122</v>
      </c>
      <c r="D133" s="122" t="s">
        <v>123</v>
      </c>
      <c r="E133" s="122" t="s">
        <v>8</v>
      </c>
      <c r="F133" s="122" t="s">
        <v>9</v>
      </c>
      <c r="G133" s="122" t="s">
        <v>124</v>
      </c>
      <c r="H133" s="121" t="s">
        <v>204</v>
      </c>
      <c r="I133" s="122" t="s">
        <v>125</v>
      </c>
    </row>
    <row r="134" spans="2:9" x14ac:dyDescent="0.2">
      <c r="B134" s="262" t="s">
        <v>4</v>
      </c>
      <c r="C134" s="291">
        <v>50</v>
      </c>
      <c r="D134" s="291">
        <v>53</v>
      </c>
      <c r="E134" s="279">
        <f t="shared" ref="E134:E167" si="26">+D134-C134</f>
        <v>3</v>
      </c>
      <c r="F134" s="299">
        <f t="shared" ref="F134:F167" si="27">IFERROR(+E134/C134,"-")</f>
        <v>0.06</v>
      </c>
      <c r="G134" s="281">
        <v>261</v>
      </c>
      <c r="H134" s="282">
        <v>40</v>
      </c>
      <c r="I134" s="279">
        <f>+E134*G134*H134</f>
        <v>31320</v>
      </c>
    </row>
    <row r="135" spans="2:9" x14ac:dyDescent="0.2">
      <c r="B135" s="87" t="s">
        <v>10</v>
      </c>
      <c r="C135" s="131"/>
      <c r="D135" s="131"/>
      <c r="E135" s="88">
        <f t="shared" si="26"/>
        <v>0</v>
      </c>
      <c r="F135" s="53" t="str">
        <f t="shared" si="27"/>
        <v>-</v>
      </c>
      <c r="G135" s="128">
        <v>261</v>
      </c>
      <c r="H135" s="318"/>
      <c r="I135" s="88">
        <f>+E135*G135*H135</f>
        <v>0</v>
      </c>
    </row>
    <row r="136" spans="2:9" x14ac:dyDescent="0.2">
      <c r="B136" s="87" t="s">
        <v>11</v>
      </c>
      <c r="C136" s="131"/>
      <c r="D136" s="131"/>
      <c r="E136" s="88">
        <f t="shared" si="26"/>
        <v>0</v>
      </c>
      <c r="F136" s="53" t="str">
        <f t="shared" si="27"/>
        <v>-</v>
      </c>
      <c r="G136" s="128">
        <v>261</v>
      </c>
      <c r="H136" s="318"/>
      <c r="I136" s="88">
        <f t="shared" ref="I136:I167" si="28">+E136*G136*H136</f>
        <v>0</v>
      </c>
    </row>
    <row r="137" spans="2:9" x14ac:dyDescent="0.2">
      <c r="B137" s="87" t="s">
        <v>12</v>
      </c>
      <c r="C137" s="131"/>
      <c r="D137" s="131"/>
      <c r="E137" s="88">
        <f t="shared" si="26"/>
        <v>0</v>
      </c>
      <c r="F137" s="53" t="str">
        <f t="shared" si="27"/>
        <v>-</v>
      </c>
      <c r="G137" s="128">
        <v>261</v>
      </c>
      <c r="H137" s="318"/>
      <c r="I137" s="88">
        <f t="shared" si="28"/>
        <v>0</v>
      </c>
    </row>
    <row r="138" spans="2:9" x14ac:dyDescent="0.2">
      <c r="B138" s="87" t="s">
        <v>126</v>
      </c>
      <c r="C138" s="131"/>
      <c r="D138" s="131"/>
      <c r="E138" s="88">
        <f t="shared" si="26"/>
        <v>0</v>
      </c>
      <c r="F138" s="53" t="str">
        <f t="shared" si="27"/>
        <v>-</v>
      </c>
      <c r="G138" s="128">
        <v>191</v>
      </c>
      <c r="H138" s="318"/>
      <c r="I138" s="88">
        <f t="shared" si="28"/>
        <v>0</v>
      </c>
    </row>
    <row r="139" spans="2:9" x14ac:dyDescent="0.2">
      <c r="B139" s="87" t="s">
        <v>127</v>
      </c>
      <c r="C139" s="131"/>
      <c r="D139" s="131"/>
      <c r="E139" s="88">
        <f t="shared" si="26"/>
        <v>0</v>
      </c>
      <c r="F139" s="53" t="str">
        <f t="shared" si="27"/>
        <v>-</v>
      </c>
      <c r="G139" s="128">
        <v>191</v>
      </c>
      <c r="H139" s="318"/>
      <c r="I139" s="88">
        <f t="shared" si="28"/>
        <v>0</v>
      </c>
    </row>
    <row r="140" spans="2:9" x14ac:dyDescent="0.2">
      <c r="B140" s="87" t="s">
        <v>128</v>
      </c>
      <c r="C140" s="131"/>
      <c r="D140" s="131"/>
      <c r="E140" s="88">
        <f t="shared" si="26"/>
        <v>0</v>
      </c>
      <c r="F140" s="53" t="str">
        <f t="shared" si="27"/>
        <v>-</v>
      </c>
      <c r="G140" s="128">
        <v>7</v>
      </c>
      <c r="H140" s="318"/>
      <c r="I140" s="88">
        <f t="shared" si="28"/>
        <v>0</v>
      </c>
    </row>
    <row r="141" spans="2:9" x14ac:dyDescent="0.2">
      <c r="B141" s="87" t="s">
        <v>129</v>
      </c>
      <c r="C141" s="131"/>
      <c r="D141" s="131"/>
      <c r="E141" s="88">
        <f t="shared" si="26"/>
        <v>0</v>
      </c>
      <c r="F141" s="53" t="str">
        <f t="shared" si="27"/>
        <v>-</v>
      </c>
      <c r="G141" s="128">
        <f>52*4</f>
        <v>208</v>
      </c>
      <c r="H141" s="318"/>
      <c r="I141" s="88">
        <f t="shared" si="28"/>
        <v>0</v>
      </c>
    </row>
    <row r="142" spans="2:9" x14ac:dyDescent="0.2">
      <c r="B142" s="87" t="s">
        <v>130</v>
      </c>
      <c r="C142" s="131"/>
      <c r="D142" s="131"/>
      <c r="E142" s="88">
        <f t="shared" si="26"/>
        <v>0</v>
      </c>
      <c r="F142" s="53" t="str">
        <f t="shared" si="27"/>
        <v>-</v>
      </c>
      <c r="G142" s="128">
        <f>3*52</f>
        <v>156</v>
      </c>
      <c r="H142" s="318"/>
      <c r="I142" s="88">
        <f t="shared" si="28"/>
        <v>0</v>
      </c>
    </row>
    <row r="143" spans="2:9" x14ac:dyDescent="0.2">
      <c r="B143" s="1"/>
      <c r="C143" s="2"/>
      <c r="D143" s="2"/>
      <c r="E143" s="88">
        <f t="shared" si="26"/>
        <v>0</v>
      </c>
      <c r="F143" s="53" t="str">
        <f t="shared" si="27"/>
        <v>-</v>
      </c>
      <c r="G143" s="3"/>
      <c r="H143" s="54"/>
      <c r="I143" s="88">
        <f t="shared" si="28"/>
        <v>0</v>
      </c>
    </row>
    <row r="144" spans="2:9" x14ac:dyDescent="0.2">
      <c r="B144" s="1"/>
      <c r="C144" s="2"/>
      <c r="D144" s="2"/>
      <c r="E144" s="88">
        <f t="shared" si="26"/>
        <v>0</v>
      </c>
      <c r="F144" s="53" t="str">
        <f t="shared" si="27"/>
        <v>-</v>
      </c>
      <c r="G144" s="3"/>
      <c r="H144" s="54"/>
      <c r="I144" s="88">
        <f t="shared" si="28"/>
        <v>0</v>
      </c>
    </row>
    <row r="145" spans="2:9" x14ac:dyDescent="0.2">
      <c r="B145" s="1"/>
      <c r="C145" s="2"/>
      <c r="D145" s="2"/>
      <c r="E145" s="88">
        <f t="shared" si="26"/>
        <v>0</v>
      </c>
      <c r="F145" s="53" t="str">
        <f t="shared" si="27"/>
        <v>-</v>
      </c>
      <c r="G145" s="3"/>
      <c r="H145" s="54"/>
      <c r="I145" s="88">
        <f t="shared" si="28"/>
        <v>0</v>
      </c>
    </row>
    <row r="146" spans="2:9" x14ac:dyDescent="0.2">
      <c r="B146" s="1"/>
      <c r="C146" s="2"/>
      <c r="D146" s="2"/>
      <c r="E146" s="88">
        <f t="shared" ref="E146:E152" si="29">+D146-C146</f>
        <v>0</v>
      </c>
      <c r="F146" s="53" t="str">
        <f t="shared" ref="F146:F152" si="30">IFERROR(+E146/C146,"-")</f>
        <v>-</v>
      </c>
      <c r="G146" s="3"/>
      <c r="H146" s="54"/>
      <c r="I146" s="88">
        <f t="shared" ref="I146:I152" si="31">+E146*G146*H146</f>
        <v>0</v>
      </c>
    </row>
    <row r="147" spans="2:9" x14ac:dyDescent="0.2">
      <c r="B147" s="1"/>
      <c r="C147" s="2"/>
      <c r="D147" s="2"/>
      <c r="E147" s="88">
        <f t="shared" si="29"/>
        <v>0</v>
      </c>
      <c r="F147" s="53" t="str">
        <f t="shared" si="30"/>
        <v>-</v>
      </c>
      <c r="G147" s="3"/>
      <c r="H147" s="54"/>
      <c r="I147" s="88">
        <f t="shared" si="31"/>
        <v>0</v>
      </c>
    </row>
    <row r="148" spans="2:9" x14ac:dyDescent="0.2">
      <c r="B148" s="1"/>
      <c r="C148" s="2"/>
      <c r="D148" s="2"/>
      <c r="E148" s="88">
        <f t="shared" si="29"/>
        <v>0</v>
      </c>
      <c r="F148" s="53" t="str">
        <f t="shared" si="30"/>
        <v>-</v>
      </c>
      <c r="G148" s="3"/>
      <c r="H148" s="54"/>
      <c r="I148" s="88">
        <f t="shared" si="31"/>
        <v>0</v>
      </c>
    </row>
    <row r="149" spans="2:9" x14ac:dyDescent="0.2">
      <c r="B149" s="1"/>
      <c r="C149" s="2"/>
      <c r="D149" s="2"/>
      <c r="E149" s="88">
        <f t="shared" si="29"/>
        <v>0</v>
      </c>
      <c r="F149" s="53" t="str">
        <f t="shared" si="30"/>
        <v>-</v>
      </c>
      <c r="G149" s="3"/>
      <c r="H149" s="54"/>
      <c r="I149" s="88">
        <f t="shared" si="31"/>
        <v>0</v>
      </c>
    </row>
    <row r="150" spans="2:9" x14ac:dyDescent="0.2">
      <c r="B150" s="1"/>
      <c r="C150" s="2"/>
      <c r="D150" s="2"/>
      <c r="E150" s="88">
        <f t="shared" si="29"/>
        <v>0</v>
      </c>
      <c r="F150" s="53" t="str">
        <f t="shared" si="30"/>
        <v>-</v>
      </c>
      <c r="G150" s="3"/>
      <c r="H150" s="54"/>
      <c r="I150" s="88">
        <f t="shared" si="31"/>
        <v>0</v>
      </c>
    </row>
    <row r="151" spans="2:9" x14ac:dyDescent="0.2">
      <c r="B151" s="1"/>
      <c r="C151" s="2"/>
      <c r="D151" s="2"/>
      <c r="E151" s="88">
        <f t="shared" si="29"/>
        <v>0</v>
      </c>
      <c r="F151" s="53" t="str">
        <f t="shared" si="30"/>
        <v>-</v>
      </c>
      <c r="G151" s="3"/>
      <c r="H151" s="54"/>
      <c r="I151" s="88">
        <f t="shared" si="31"/>
        <v>0</v>
      </c>
    </row>
    <row r="152" spans="2:9" x14ac:dyDescent="0.2">
      <c r="B152" s="1"/>
      <c r="C152" s="2"/>
      <c r="D152" s="2"/>
      <c r="E152" s="88">
        <f t="shared" si="29"/>
        <v>0</v>
      </c>
      <c r="F152" s="53" t="str">
        <f t="shared" si="30"/>
        <v>-</v>
      </c>
      <c r="G152" s="3"/>
      <c r="H152" s="54"/>
      <c r="I152" s="88">
        <f t="shared" si="31"/>
        <v>0</v>
      </c>
    </row>
    <row r="153" spans="2:9" x14ac:dyDescent="0.2">
      <c r="B153" s="1"/>
      <c r="C153" s="2"/>
      <c r="D153" s="2"/>
      <c r="E153" s="88">
        <f t="shared" si="26"/>
        <v>0</v>
      </c>
      <c r="F153" s="53" t="str">
        <f t="shared" si="27"/>
        <v>-</v>
      </c>
      <c r="G153" s="3"/>
      <c r="H153" s="54"/>
      <c r="I153" s="88">
        <f t="shared" si="28"/>
        <v>0</v>
      </c>
    </row>
    <row r="154" spans="2:9" x14ac:dyDescent="0.2">
      <c r="B154" s="1"/>
      <c r="C154" s="2"/>
      <c r="D154" s="2"/>
      <c r="E154" s="88">
        <f t="shared" si="26"/>
        <v>0</v>
      </c>
      <c r="F154" s="53" t="str">
        <f t="shared" si="27"/>
        <v>-</v>
      </c>
      <c r="G154" s="3"/>
      <c r="H154" s="54"/>
      <c r="I154" s="88">
        <f t="shared" si="28"/>
        <v>0</v>
      </c>
    </row>
    <row r="155" spans="2:9" x14ac:dyDescent="0.2">
      <c r="B155" s="1"/>
      <c r="C155" s="2"/>
      <c r="D155" s="2"/>
      <c r="E155" s="88">
        <f t="shared" si="26"/>
        <v>0</v>
      </c>
      <c r="F155" s="53" t="str">
        <f t="shared" si="27"/>
        <v>-</v>
      </c>
      <c r="G155" s="3"/>
      <c r="H155" s="54"/>
      <c r="I155" s="88">
        <f t="shared" si="28"/>
        <v>0</v>
      </c>
    </row>
    <row r="156" spans="2:9" x14ac:dyDescent="0.2">
      <c r="B156" s="1"/>
      <c r="C156" s="2"/>
      <c r="D156" s="2"/>
      <c r="E156" s="88">
        <f t="shared" si="26"/>
        <v>0</v>
      </c>
      <c r="F156" s="53" t="str">
        <f t="shared" si="27"/>
        <v>-</v>
      </c>
      <c r="G156" s="3"/>
      <c r="H156" s="54"/>
      <c r="I156" s="88">
        <f t="shared" si="28"/>
        <v>0</v>
      </c>
    </row>
    <row r="157" spans="2:9" x14ac:dyDescent="0.2">
      <c r="B157" s="1"/>
      <c r="C157" s="2"/>
      <c r="D157" s="2"/>
      <c r="E157" s="88">
        <f t="shared" ref="E157:E166" si="32">+D157-C157</f>
        <v>0</v>
      </c>
      <c r="F157" s="53" t="str">
        <f t="shared" ref="F157:F166" si="33">IFERROR(+E157/C157,"-")</f>
        <v>-</v>
      </c>
      <c r="G157" s="3"/>
      <c r="H157" s="54"/>
      <c r="I157" s="88">
        <f t="shared" ref="I157:I166" si="34">+E157*G157*H157</f>
        <v>0</v>
      </c>
    </row>
    <row r="158" spans="2:9" ht="14.25" customHeight="1" x14ac:dyDescent="0.2">
      <c r="B158" s="1"/>
      <c r="C158" s="2"/>
      <c r="D158" s="2"/>
      <c r="E158" s="88">
        <f t="shared" si="32"/>
        <v>0</v>
      </c>
      <c r="F158" s="53" t="str">
        <f t="shared" si="33"/>
        <v>-</v>
      </c>
      <c r="G158" s="3"/>
      <c r="H158" s="54"/>
      <c r="I158" s="88">
        <f t="shared" si="34"/>
        <v>0</v>
      </c>
    </row>
    <row r="159" spans="2:9" ht="14.25" customHeight="1" x14ac:dyDescent="0.2">
      <c r="B159" s="1"/>
      <c r="C159" s="2"/>
      <c r="D159" s="2"/>
      <c r="E159" s="88">
        <f t="shared" si="32"/>
        <v>0</v>
      </c>
      <c r="F159" s="53" t="str">
        <f t="shared" si="33"/>
        <v>-</v>
      </c>
      <c r="G159" s="3"/>
      <c r="H159" s="54"/>
      <c r="I159" s="88">
        <f t="shared" si="34"/>
        <v>0</v>
      </c>
    </row>
    <row r="160" spans="2:9" x14ac:dyDescent="0.2">
      <c r="B160" s="1"/>
      <c r="C160" s="2"/>
      <c r="D160" s="2"/>
      <c r="E160" s="88">
        <f t="shared" si="32"/>
        <v>0</v>
      </c>
      <c r="F160" s="53" t="str">
        <f t="shared" si="33"/>
        <v>-</v>
      </c>
      <c r="G160" s="3"/>
      <c r="H160" s="54"/>
      <c r="I160" s="88">
        <f t="shared" si="34"/>
        <v>0</v>
      </c>
    </row>
    <row r="161" spans="2:9" x14ac:dyDescent="0.2">
      <c r="B161" s="1"/>
      <c r="C161" s="2"/>
      <c r="D161" s="2"/>
      <c r="E161" s="88">
        <f t="shared" si="32"/>
        <v>0</v>
      </c>
      <c r="F161" s="53" t="str">
        <f t="shared" si="33"/>
        <v>-</v>
      </c>
      <c r="G161" s="3"/>
      <c r="H161" s="54"/>
      <c r="I161" s="88">
        <f t="shared" si="34"/>
        <v>0</v>
      </c>
    </row>
    <row r="162" spans="2:9" x14ac:dyDescent="0.2">
      <c r="B162" s="1"/>
      <c r="C162" s="2"/>
      <c r="D162" s="2"/>
      <c r="E162" s="88">
        <f t="shared" si="32"/>
        <v>0</v>
      </c>
      <c r="F162" s="53" t="str">
        <f t="shared" si="33"/>
        <v>-</v>
      </c>
      <c r="G162" s="3"/>
      <c r="H162" s="54"/>
      <c r="I162" s="88">
        <f t="shared" si="34"/>
        <v>0</v>
      </c>
    </row>
    <row r="163" spans="2:9" x14ac:dyDescent="0.2">
      <c r="B163" s="1"/>
      <c r="C163" s="2"/>
      <c r="D163" s="2"/>
      <c r="E163" s="88">
        <f t="shared" si="32"/>
        <v>0</v>
      </c>
      <c r="F163" s="53" t="str">
        <f t="shared" si="33"/>
        <v>-</v>
      </c>
      <c r="G163" s="3"/>
      <c r="H163" s="54"/>
      <c r="I163" s="88">
        <f t="shared" si="34"/>
        <v>0</v>
      </c>
    </row>
    <row r="164" spans="2:9" x14ac:dyDescent="0.2">
      <c r="B164" s="1"/>
      <c r="C164" s="2"/>
      <c r="D164" s="2"/>
      <c r="E164" s="88">
        <f t="shared" si="32"/>
        <v>0</v>
      </c>
      <c r="F164" s="53" t="str">
        <f t="shared" si="33"/>
        <v>-</v>
      </c>
      <c r="G164" s="3"/>
      <c r="H164" s="54"/>
      <c r="I164" s="88">
        <f t="shared" si="34"/>
        <v>0</v>
      </c>
    </row>
    <row r="165" spans="2:9" x14ac:dyDescent="0.2">
      <c r="B165" s="1"/>
      <c r="C165" s="2"/>
      <c r="D165" s="2"/>
      <c r="E165" s="88">
        <f t="shared" si="32"/>
        <v>0</v>
      </c>
      <c r="F165" s="53" t="str">
        <f t="shared" si="33"/>
        <v>-</v>
      </c>
      <c r="G165" s="3"/>
      <c r="H165" s="54"/>
      <c r="I165" s="88">
        <f t="shared" si="34"/>
        <v>0</v>
      </c>
    </row>
    <row r="166" spans="2:9" x14ac:dyDescent="0.2">
      <c r="B166" s="1"/>
      <c r="C166" s="2"/>
      <c r="D166" s="2"/>
      <c r="E166" s="88">
        <f t="shared" si="32"/>
        <v>0</v>
      </c>
      <c r="F166" s="53" t="str">
        <f t="shared" si="33"/>
        <v>-</v>
      </c>
      <c r="G166" s="3"/>
      <c r="H166" s="54"/>
      <c r="I166" s="88">
        <f t="shared" si="34"/>
        <v>0</v>
      </c>
    </row>
    <row r="167" spans="2:9" x14ac:dyDescent="0.2">
      <c r="B167" s="1"/>
      <c r="C167" s="2"/>
      <c r="D167" s="2"/>
      <c r="E167" s="88">
        <f t="shared" si="26"/>
        <v>0</v>
      </c>
      <c r="F167" s="53" t="str">
        <f t="shared" si="27"/>
        <v>-</v>
      </c>
      <c r="G167" s="3"/>
      <c r="H167" s="54"/>
      <c r="I167" s="88">
        <f t="shared" si="28"/>
        <v>0</v>
      </c>
    </row>
    <row r="168" spans="2:9" ht="13.5" thickBot="1" x14ac:dyDescent="0.25">
      <c r="B168" s="127" t="s">
        <v>5</v>
      </c>
      <c r="C168" s="178"/>
      <c r="D168" s="178"/>
      <c r="E168" s="178"/>
      <c r="F168" s="179"/>
      <c r="G168" s="179"/>
      <c r="H168" s="180">
        <f>SUM(H143:H167)</f>
        <v>0</v>
      </c>
      <c r="I168" s="181">
        <f>SUM(I135:I167)</f>
        <v>0</v>
      </c>
    </row>
    <row r="169" spans="2:9" ht="14.25" x14ac:dyDescent="0.2">
      <c r="B169" s="106" t="s">
        <v>6</v>
      </c>
      <c r="C169" s="98" t="str">
        <f>IFERROR(AVERAGE(C135:C167),"-")</f>
        <v>-</v>
      </c>
      <c r="D169" s="98" t="str">
        <f>IFERROR(AVERAGE(D135:D167),"-")</f>
        <v>-</v>
      </c>
      <c r="E169" s="98">
        <f>IFERROR(AVERAGE(E135:E167),"-")</f>
        <v>0</v>
      </c>
      <c r="F169" s="53" t="str">
        <f>IFERROR(AVERAGE(F135:F167),"-")</f>
        <v>-</v>
      </c>
    </row>
    <row r="170" spans="2:9" ht="12.75" customHeight="1" x14ac:dyDescent="0.2">
      <c r="B170" s="182" t="s">
        <v>131</v>
      </c>
      <c r="C170" s="216">
        <f>+J117</f>
        <v>0.02</v>
      </c>
      <c r="D170" s="183"/>
      <c r="F170" s="184"/>
      <c r="G170" s="185"/>
      <c r="H170" s="185"/>
      <c r="I170" s="186"/>
    </row>
    <row r="171" spans="2:9" ht="13.5" thickBot="1" x14ac:dyDescent="0.25"/>
    <row r="172" spans="2:9" ht="21" customHeight="1" thickBot="1" x14ac:dyDescent="0.25">
      <c r="B172" s="187" t="s">
        <v>132</v>
      </c>
    </row>
    <row r="173" spans="2:9" x14ac:dyDescent="0.2">
      <c r="B173" s="188" t="s">
        <v>133</v>
      </c>
      <c r="C173" s="189"/>
      <c r="D173" s="189"/>
      <c r="F173" s="193" t="s">
        <v>143</v>
      </c>
      <c r="G173" s="194"/>
      <c r="H173" s="194"/>
      <c r="I173" s="197"/>
    </row>
    <row r="174" spans="2:9" x14ac:dyDescent="0.2">
      <c r="B174" s="182" t="s">
        <v>134</v>
      </c>
      <c r="C174" s="88">
        <f>+I168</f>
        <v>0</v>
      </c>
      <c r="D174" s="183"/>
      <c r="F174" s="198"/>
      <c r="G174" s="199"/>
      <c r="H174" s="199"/>
      <c r="I174" s="200"/>
    </row>
    <row r="175" spans="2:9" x14ac:dyDescent="0.2">
      <c r="B175" s="182" t="s">
        <v>135</v>
      </c>
      <c r="C175" s="211">
        <f>+J70</f>
        <v>0</v>
      </c>
      <c r="D175" s="183"/>
      <c r="E175" s="74"/>
      <c r="F175" s="198"/>
      <c r="G175" s="199"/>
      <c r="H175" s="199"/>
      <c r="I175" s="200"/>
    </row>
    <row r="176" spans="2:9" x14ac:dyDescent="0.2">
      <c r="B176" s="182" t="s">
        <v>136</v>
      </c>
      <c r="C176" s="26"/>
      <c r="D176" s="183"/>
      <c r="E176" s="74"/>
      <c r="F176" s="198"/>
      <c r="G176" s="199"/>
      <c r="H176" s="199"/>
      <c r="I176" s="200"/>
    </row>
    <row r="177" spans="2:9" x14ac:dyDescent="0.2">
      <c r="B177" s="182" t="s">
        <v>137</v>
      </c>
      <c r="C177" s="26"/>
      <c r="D177" s="183"/>
      <c r="E177" s="74"/>
      <c r="F177" s="198"/>
      <c r="G177" s="199"/>
      <c r="H177" s="199"/>
      <c r="I177" s="200"/>
    </row>
    <row r="178" spans="2:9" ht="15" customHeight="1" x14ac:dyDescent="0.2">
      <c r="B178" s="182" t="s">
        <v>138</v>
      </c>
      <c r="C178" s="26"/>
      <c r="D178" s="183"/>
      <c r="E178" s="74"/>
      <c r="F178" s="198"/>
      <c r="G178" s="199"/>
      <c r="H178" s="199"/>
      <c r="I178" s="200"/>
    </row>
    <row r="179" spans="2:9" ht="15" customHeight="1" x14ac:dyDescent="0.35">
      <c r="B179" s="190" t="s">
        <v>139</v>
      </c>
      <c r="C179" s="191"/>
      <c r="D179" s="88">
        <f>SUM(C174:C178)</f>
        <v>0</v>
      </c>
      <c r="F179" s="55"/>
      <c r="G179" s="56"/>
      <c r="H179" s="56"/>
      <c r="I179" s="57"/>
    </row>
    <row r="180" spans="2:9" x14ac:dyDescent="0.2">
      <c r="B180" s="192" t="s">
        <v>140</v>
      </c>
      <c r="C180" s="183"/>
      <c r="D180" s="183"/>
      <c r="F180" s="55"/>
      <c r="G180" s="56"/>
      <c r="H180" s="56"/>
      <c r="I180" s="57"/>
    </row>
    <row r="181" spans="2:9" x14ac:dyDescent="0.2">
      <c r="B181" s="182" t="s">
        <v>141</v>
      </c>
      <c r="C181" s="88">
        <f>+H70</f>
        <v>0</v>
      </c>
      <c r="D181" s="183"/>
      <c r="F181" s="55"/>
      <c r="G181" s="56"/>
      <c r="H181" s="56"/>
      <c r="I181" s="57"/>
    </row>
    <row r="182" spans="2:9" x14ac:dyDescent="0.2">
      <c r="B182" s="182" t="s">
        <v>142</v>
      </c>
      <c r="C182" s="88">
        <f>+G94</f>
        <v>0</v>
      </c>
      <c r="D182" s="183"/>
      <c r="F182" s="55"/>
      <c r="G182" s="56"/>
      <c r="H182" s="56"/>
      <c r="I182" s="57"/>
    </row>
    <row r="183" spans="2:9" x14ac:dyDescent="0.2">
      <c r="B183" s="182" t="s">
        <v>144</v>
      </c>
      <c r="C183" s="88">
        <f>+K111</f>
        <v>0</v>
      </c>
      <c r="D183" s="183"/>
      <c r="F183" s="55"/>
      <c r="G183" s="56"/>
      <c r="H183" s="56"/>
      <c r="I183" s="57"/>
    </row>
    <row r="184" spans="2:9" x14ac:dyDescent="0.2">
      <c r="B184" s="182" t="s">
        <v>145</v>
      </c>
      <c r="C184" s="88">
        <f>+H128</f>
        <v>0</v>
      </c>
      <c r="D184" s="183"/>
      <c r="F184" s="55"/>
      <c r="G184" s="56"/>
      <c r="H184" s="56"/>
      <c r="I184" s="57"/>
    </row>
    <row r="185" spans="2:9" ht="12.75" customHeight="1" x14ac:dyDescent="0.2">
      <c r="B185" s="182" t="s">
        <v>131</v>
      </c>
      <c r="C185" s="88">
        <f>+J118</f>
        <v>0</v>
      </c>
      <c r="D185" s="183"/>
      <c r="F185" s="198"/>
      <c r="G185" s="199"/>
      <c r="H185" s="199"/>
      <c r="I185" s="200"/>
    </row>
    <row r="186" spans="2:9" ht="12.75" customHeight="1" x14ac:dyDescent="0.2">
      <c r="B186" s="182" t="s">
        <v>146</v>
      </c>
      <c r="C186" s="88">
        <f>+J128</f>
        <v>0</v>
      </c>
      <c r="D186" s="183"/>
      <c r="F186" s="55"/>
      <c r="G186" s="56"/>
      <c r="H186" s="56"/>
      <c r="I186" s="57"/>
    </row>
    <row r="187" spans="2:9" ht="15" x14ac:dyDescent="0.35">
      <c r="B187" s="190" t="s">
        <v>147</v>
      </c>
      <c r="C187" s="191"/>
      <c r="D187" s="88">
        <f>SUM(C181:C186)</f>
        <v>0</v>
      </c>
      <c r="F187" s="55"/>
      <c r="G187" s="56"/>
      <c r="H187" s="56"/>
      <c r="I187" s="57"/>
    </row>
    <row r="188" spans="2:9" ht="12.75" customHeight="1" thickBot="1" x14ac:dyDescent="0.25">
      <c r="B188" s="188" t="s">
        <v>148</v>
      </c>
      <c r="C188" s="183"/>
      <c r="D188" s="88">
        <f>+D179-D187</f>
        <v>0</v>
      </c>
      <c r="F188" s="201"/>
      <c r="G188" s="202"/>
      <c r="H188" s="202"/>
      <c r="I188" s="203"/>
    </row>
    <row r="189" spans="2:9" x14ac:dyDescent="0.2">
      <c r="D189" s="145"/>
    </row>
  </sheetData>
  <sheetProtection algorithmName="SHA-512" hashValue="fXxdUuV7vNyTgsipseJPrIFzxT8GelIfbU2Wa0TNXt1eEeXoR+QxJkxq7SlMOOd+5QhdvWnnJSyu2EbNa6D+pg==" saltValue="K79aeBTFmVqDZzUiZ55B6Q==" spinCount="100000" sheet="1" objects="1" scenarios="1"/>
  <customSheetViews>
    <customSheetView guid="{68126892-99A6-4707-AB95-928566E32A6F}" scale="85">
      <selection activeCell="I91" sqref="I91"/>
      <pageMargins left="0.7" right="0.7" top="0.75" bottom="0.75" header="0.3" footer="0.3"/>
      <pageSetup orientation="portrait" r:id="rId1"/>
    </customSheetView>
    <customSheetView guid="{E3D3D10A-2737-4A6C-B1AD-ADC447211EB5}" scale="85">
      <selection activeCell="G138" sqref="G138"/>
      <pageMargins left="0.7" right="0.7" top="0.75" bottom="0.75" header="0.3" footer="0.3"/>
      <pageSetup orientation="portrait" r:id="rId2"/>
    </customSheetView>
    <customSheetView guid="{C0978827-C672-43F0-91CA-D7E875C46145}" scale="85">
      <selection activeCell="G14" sqref="G14"/>
      <pageMargins left="0.7" right="0.7" top="0.75" bottom="0.75" header="0.3" footer="0.3"/>
      <pageSetup orientation="portrait" r:id="rId3"/>
    </customSheetView>
    <customSheetView guid="{6139201C-B219-44AF-AFB1-08E588EB93E4}" scale="85" topLeftCell="A67">
      <selection activeCell="B22" sqref="B22"/>
      <pageMargins left="0.7" right="0.7" top="0.75" bottom="0.75" header="0.3" footer="0.3"/>
      <pageSetup orientation="portrait" r:id="rId4"/>
    </customSheetView>
    <customSheetView guid="{9196FBD4-64CA-4C65-ACF6-294218CB1013}" scale="85">
      <selection activeCell="G138" sqref="G138"/>
      <pageMargins left="0.7" right="0.7" top="0.75" bottom="0.75" header="0.3" footer="0.3"/>
      <pageSetup orientation="portrait" r:id="rId5"/>
    </customSheetView>
  </customSheetViews>
  <mergeCells count="22">
    <mergeCell ref="B131:I131"/>
    <mergeCell ref="C121:E121"/>
    <mergeCell ref="I121:J121"/>
    <mergeCell ref="C127:E127"/>
    <mergeCell ref="C128:E128"/>
    <mergeCell ref="C122:E122"/>
    <mergeCell ref="C123:E123"/>
    <mergeCell ref="C124:E124"/>
    <mergeCell ref="C125:E125"/>
    <mergeCell ref="C126:E126"/>
    <mergeCell ref="A9:L9"/>
    <mergeCell ref="I120:J120"/>
    <mergeCell ref="A1:L1"/>
    <mergeCell ref="B114:G114"/>
    <mergeCell ref="B73:H73"/>
    <mergeCell ref="B96:C96"/>
    <mergeCell ref="I114:J114"/>
    <mergeCell ref="C116:E116"/>
    <mergeCell ref="C117:E117"/>
    <mergeCell ref="C118:E118"/>
    <mergeCell ref="C119:E119"/>
    <mergeCell ref="C120:E120"/>
  </mergeCells>
  <hyperlinks>
    <hyperlink ref="A72" r:id="rId6" display="https://www.canada.ca/en/revenue-agency/services/tax/rates.html"/>
  </hyperlinks>
  <pageMargins left="0.7" right="0.7" top="0.75" bottom="0.75" header="0.3" footer="0.3"/>
  <pageSetup orientation="portrait" r:id="rId7"/>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FSS Application Instructions</vt:lpstr>
      <vt:lpstr>Part 1_FSS Application</vt:lpstr>
      <vt:lpstr>Resource tool instructions</vt:lpstr>
      <vt:lpstr>Part 2 _Resource Tool</vt:lpstr>
      <vt:lpstr>'Part 1_FSS Application'!Print_Area</vt:lpstr>
    </vt:vector>
  </TitlesOfParts>
  <Company>Region of Peel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Pisuena-Rey, Darlene</dc:creator>
  <cp:lastModifiedBy>McNeil, Reet</cp:lastModifiedBy>
  <cp:lastPrinted>2018-02-06T18:17:38Z</cp:lastPrinted>
  <dcterms:created xsi:type="dcterms:W3CDTF">2018-01-24T18:49:41Z</dcterms:created>
  <dcterms:modified xsi:type="dcterms:W3CDTF">2018-03-05T18:19:07Z</dcterms:modified>
</cp:coreProperties>
</file>