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E29D6968-6EBC-4669-92E1-093CD54CAA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Sum'!$A$1:$G$47</definedName>
    <definedName name="regbal">'Year 1 Term Sum'!$F$39</definedName>
    <definedName name="regbalttd">'Year 1 Term Sum'!$F$39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5" l="1"/>
  <c r="E30" i="5"/>
  <c r="F31" i="5" s="1"/>
  <c r="E25" i="5" l="1"/>
  <c r="E20" i="5"/>
  <c r="E19" i="5"/>
  <c r="E14" i="5"/>
  <c r="F26" i="5" l="1"/>
  <c r="F11" i="5"/>
  <c r="F37" i="5" l="1"/>
  <c r="F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Leong, Celina</author>
  </authors>
  <commentList>
    <comment ref="A16" authorId="0" shapeId="0" xr:uid="{EA63FCFD-2278-4880-A0B3-2C5DB715E7BB}">
      <text>
        <r>
          <rPr>
            <b/>
            <sz val="9"/>
            <color indexed="81"/>
            <rFont val="Tahoma"/>
            <family val="2"/>
          </rPr>
          <t>Leong, Celina:</t>
        </r>
        <r>
          <rPr>
            <sz val="9"/>
            <color indexed="81"/>
            <rFont val="Tahoma"/>
            <family val="2"/>
          </rPr>
          <t xml:space="preserve">
Apple iPad Pro</t>
        </r>
      </text>
    </comment>
    <comment ref="A17" authorId="0" shapeId="0" xr:uid="{CA1DB649-77C8-45A4-95E7-95F69EF5FF6C}">
      <text>
        <r>
          <rPr>
            <b/>
            <sz val="9"/>
            <color indexed="81"/>
            <rFont val="Tahoma"/>
            <family val="2"/>
          </rPr>
          <t>Leong, Celina:</t>
        </r>
        <r>
          <rPr>
            <sz val="9"/>
            <color indexed="81"/>
            <rFont val="Tahoma"/>
            <family val="2"/>
          </rPr>
          <t xml:space="preserve">
Bluetooth keyboard case for iPad Pro</t>
        </r>
      </text>
    </comment>
    <comment ref="A24" authorId="0" shapeId="0" xr:uid="{B87A7D96-C010-4D9D-A50A-A6825F7954AC}">
      <text>
        <r>
          <rPr>
            <b/>
            <sz val="9"/>
            <color indexed="81"/>
            <rFont val="Tahoma"/>
            <family val="2"/>
          </rPr>
          <t>Leong, Celina:</t>
        </r>
        <r>
          <rPr>
            <sz val="9"/>
            <color indexed="81"/>
            <rFont val="Tahoma"/>
            <family val="2"/>
          </rPr>
          <t xml:space="preserve">
Apple iPad Pro</t>
        </r>
      </text>
    </comment>
  </commentList>
</comments>
</file>

<file path=xl/sharedStrings.xml><?xml version="1.0" encoding="utf-8"?>
<sst xmlns="http://schemas.openxmlformats.org/spreadsheetml/2006/main" count="43" uniqueCount="38">
  <si>
    <t xml:space="preserve">Allowance for the Current Council Term      </t>
  </si>
  <si>
    <t>REGIONAL COUNCILLOR’S TERM ALLOWANCE STATEMENT</t>
  </si>
  <si>
    <t>GROVES, ANNETTE</t>
  </si>
  <si>
    <t>2022 Expenses</t>
  </si>
  <si>
    <t>2023 Expenses</t>
  </si>
  <si>
    <t>2024 Expenses</t>
  </si>
  <si>
    <t>2025 Expenses</t>
  </si>
  <si>
    <t>2026 Expenses</t>
  </si>
  <si>
    <t>Advertisement - Christmas Greetings</t>
  </si>
  <si>
    <t>Dec. 15, 2022</t>
  </si>
  <si>
    <t>Rural Ontario Municipal Association Conference (Toronto.ON)</t>
  </si>
  <si>
    <t>Jan. 22 - 24, 2023</t>
  </si>
  <si>
    <t>AMO AGM &amp; Annual Conference (London, ON)</t>
  </si>
  <si>
    <t>Mar. 8, 2023</t>
  </si>
  <si>
    <t>Mar. 14, 2023</t>
  </si>
  <si>
    <t>Office Supplies</t>
  </si>
  <si>
    <t>Term To Date Expenses for November 17, 2022 to November 30, 2026</t>
  </si>
  <si>
    <t>Mar. 20, 2023</t>
  </si>
  <si>
    <t>Aug. 20 - 23, 2023</t>
  </si>
  <si>
    <t>Sponsorship - Victoria Day Street Party</t>
  </si>
  <si>
    <t>May 21, 2023</t>
  </si>
  <si>
    <t>Jul. 13 - 20, 2023</t>
  </si>
  <si>
    <t>Visit of twin city in Italy</t>
  </si>
  <si>
    <t>2023 Regional Newsletter*</t>
  </si>
  <si>
    <t>*Relates to newsletter expenses covered through Regional Corporate accounts.</t>
  </si>
  <si>
    <t>Sponsorship - Peel 4-H Association Sponsorship</t>
  </si>
  <si>
    <t>Nov. 14, 2023</t>
  </si>
  <si>
    <t>Lunch Meeting</t>
  </si>
  <si>
    <t>Aug. 26 - Oct. 28, 2023</t>
  </si>
  <si>
    <t>Sep. 16 - Oct. 20, 2023</t>
  </si>
  <si>
    <t>Nov. 18, 2023</t>
  </si>
  <si>
    <t>Dec. 13, 2023</t>
  </si>
  <si>
    <t>Lunch Meetings</t>
  </si>
  <si>
    <t>AMO AGM &amp; Annual Conference (Ottawa, ON)</t>
  </si>
  <si>
    <t>Aug. 18 - 21, 2024</t>
  </si>
  <si>
    <t>Jan. 21 - 23, 2024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</si>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</sst>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/>
    <xf numFmtId="0" fontId="3" fillId="0" borderId="0" xfId="0" quotePrefix="1" applyFont="1"/>
    <xf numFmtId="0" fontId="3" fillId="0" borderId="0" xfId="3" applyFont="1"/>
    <xf numFmtId="44" fontId="3" fillId="0" borderId="0" xfId="0" applyNumberFormat="1" applyFont="1"/>
    <xf numFmtId="43" fontId="3" fillId="0" borderId="0" xfId="4" applyFont="1" applyBorder="1"/>
    <xf numFmtId="165" fontId="3" fillId="0" borderId="0" xfId="1" applyFont="1"/>
    <xf numFmtId="44" fontId="3" fillId="0" borderId="4" xfId="0" applyNumberFormat="1" applyFont="1" applyBorder="1"/>
    <xf numFmtId="0" fontId="4" fillId="0" borderId="0" xfId="0" applyFont="1" applyBorder="1" applyAlignment="1">
      <alignment horizontal="right"/>
    </xf>
    <xf numFmtId="0" fontId="1" fillId="0" borderId="0" xfId="3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" xfId="4" xr:uid="{6D411831-B3F8-4A4D-AA14-7054946D8C5E}"/>
    <cellStyle name="Currency" xfId="2" builtinId="4"/>
    <cellStyle name="Currency 2" xfId="5" xr:uid="{ACE95DA4-C384-45C6-8BBC-5C3BBD3E4179}"/>
    <cellStyle name="Normal" xfId="0" builtinId="0"/>
    <cellStyle name="Normal 2" xfId="3" xr:uid="{3855EC28-CA76-4475-B228-326EDB4BB0DF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47"/>
  <sheetViews>
    <sheetView showZeros="0" tabSelected="1" zoomScaleNormal="100" workbookViewId="0">
      <selection activeCell="F13" sqref="F13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39" t="s">
        <v>1</v>
      </c>
      <c r="B1" s="39"/>
      <c r="C1" s="39"/>
      <c r="D1" s="39"/>
      <c r="E1" s="39"/>
      <c r="F1" s="39"/>
      <c r="G1" s="39"/>
    </row>
    <row r="3" spans="1:7" ht="15.75" x14ac:dyDescent="0.25">
      <c r="A3" s="40" t="s">
        <v>2</v>
      </c>
      <c r="B3" s="41"/>
      <c r="C3" s="41"/>
      <c r="D3" s="41"/>
      <c r="E3" s="41"/>
      <c r="F3" s="41"/>
      <c r="G3" s="41"/>
    </row>
    <row r="5" spans="1:7" ht="15.6" customHeight="1" x14ac:dyDescent="0.25">
      <c r="A5" s="41" t="s">
        <v>36</v>
      </c>
      <c r="B5" s="41"/>
      <c r="C5" s="41"/>
      <c r="D5" s="41"/>
      <c r="E5" s="41"/>
      <c r="F5" s="41"/>
    </row>
    <row r="7" spans="1:7" ht="15" x14ac:dyDescent="0.25">
      <c r="A7" s="24" t="s">
        <v>0</v>
      </c>
      <c r="B7" s="2"/>
      <c r="C7" s="2"/>
      <c r="D7" s="2"/>
      <c r="E7" s="2"/>
      <c r="F7" s="23">
        <v>27560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4.25" x14ac:dyDescent="0.2">
      <c r="A10" s="2" t="s">
        <v>8</v>
      </c>
      <c r="B10" s="2"/>
      <c r="C10" s="31" t="s">
        <v>9</v>
      </c>
      <c r="D10" s="2"/>
      <c r="E10" s="3">
        <v>266.58</v>
      </c>
      <c r="F10" s="2"/>
      <c r="G10" s="4"/>
    </row>
    <row r="11" spans="1:7" ht="15" x14ac:dyDescent="0.25">
      <c r="A11" s="5"/>
      <c r="B11" s="2"/>
      <c r="C11" s="2"/>
      <c r="D11" s="2"/>
      <c r="E11" s="2"/>
      <c r="F11" s="30">
        <f>SUM(E10)</f>
        <v>266.58</v>
      </c>
      <c r="G11" s="4"/>
    </row>
    <row r="12" spans="1:7" ht="15" x14ac:dyDescent="0.25">
      <c r="A12" s="5"/>
      <c r="B12" s="2"/>
      <c r="C12" s="2"/>
      <c r="D12" s="2"/>
      <c r="E12" s="2"/>
      <c r="F12" s="2"/>
      <c r="G12" s="4"/>
    </row>
    <row r="13" spans="1:7" ht="15" x14ac:dyDescent="0.25">
      <c r="A13" s="5" t="s">
        <v>4</v>
      </c>
      <c r="B13" s="2"/>
      <c r="C13" s="2"/>
      <c r="D13" s="2"/>
      <c r="E13" s="2"/>
      <c r="F13" s="2"/>
      <c r="G13" s="4"/>
    </row>
    <row r="14" spans="1:7" ht="14.25" x14ac:dyDescent="0.2">
      <c r="A14" s="32" t="s">
        <v>10</v>
      </c>
      <c r="B14" s="2"/>
      <c r="C14" s="31" t="s">
        <v>11</v>
      </c>
      <c r="D14" s="2"/>
      <c r="E14" s="33">
        <f>579.31+255.92+255.92</f>
        <v>1091.1499999999999</v>
      </c>
      <c r="F14" s="2"/>
      <c r="G14" s="4"/>
    </row>
    <row r="15" spans="1:7" ht="14.25" x14ac:dyDescent="0.2">
      <c r="A15" s="32" t="s">
        <v>27</v>
      </c>
      <c r="B15" s="2"/>
      <c r="C15" s="31" t="s">
        <v>13</v>
      </c>
      <c r="D15" s="2"/>
      <c r="E15" s="35">
        <v>98.7</v>
      </c>
      <c r="F15" s="2"/>
      <c r="G15" s="4"/>
    </row>
    <row r="16" spans="1:7" ht="14.25" x14ac:dyDescent="0.2">
      <c r="A16" s="32" t="s">
        <v>15</v>
      </c>
      <c r="B16" s="2"/>
      <c r="C16" s="31" t="s">
        <v>14</v>
      </c>
      <c r="D16" s="2"/>
      <c r="E16" s="35">
        <v>1394.09</v>
      </c>
      <c r="F16" s="2"/>
      <c r="G16" s="4"/>
    </row>
    <row r="17" spans="1:9" ht="14.25" x14ac:dyDescent="0.2">
      <c r="A17" s="32" t="s">
        <v>15</v>
      </c>
      <c r="B17" s="2"/>
      <c r="C17" s="31" t="s">
        <v>17</v>
      </c>
      <c r="D17" s="2"/>
      <c r="E17" s="35">
        <v>161.59</v>
      </c>
      <c r="F17" s="2"/>
      <c r="G17" s="4"/>
    </row>
    <row r="18" spans="1:9" ht="14.25" x14ac:dyDescent="0.2">
      <c r="A18" s="32" t="s">
        <v>19</v>
      </c>
      <c r="B18" s="2"/>
      <c r="C18" s="31" t="s">
        <v>20</v>
      </c>
      <c r="D18" s="2"/>
      <c r="E18" s="35">
        <v>1000</v>
      </c>
      <c r="F18" s="2"/>
      <c r="G18" s="4"/>
    </row>
    <row r="19" spans="1:9" ht="14.25" x14ac:dyDescent="0.2">
      <c r="A19" s="32" t="s">
        <v>22</v>
      </c>
      <c r="B19" s="2"/>
      <c r="C19" s="31" t="s">
        <v>21</v>
      </c>
      <c r="D19" s="2"/>
      <c r="E19" s="35">
        <f>319.46+2554.52+600+967.73+54.82</f>
        <v>4496.53</v>
      </c>
      <c r="F19" s="2"/>
      <c r="G19" s="4"/>
    </row>
    <row r="20" spans="1:9" ht="14.25" x14ac:dyDescent="0.2">
      <c r="A20" s="32" t="s">
        <v>12</v>
      </c>
      <c r="B20" s="2"/>
      <c r="C20" s="31" t="s">
        <v>18</v>
      </c>
      <c r="D20" s="2"/>
      <c r="E20" s="34">
        <f>840.76+588.62+300</f>
        <v>1729.38</v>
      </c>
      <c r="F20" s="2"/>
      <c r="G20" s="4"/>
    </row>
    <row r="21" spans="1:9" ht="14.25" x14ac:dyDescent="0.2">
      <c r="A21" s="32" t="s">
        <v>32</v>
      </c>
      <c r="B21" s="2"/>
      <c r="C21" s="31" t="s">
        <v>28</v>
      </c>
      <c r="D21" s="2"/>
      <c r="E21" s="34">
        <v>366.04</v>
      </c>
      <c r="F21" s="2"/>
      <c r="G21" s="4"/>
    </row>
    <row r="22" spans="1:9" ht="14.25" x14ac:dyDescent="0.2">
      <c r="A22" s="32" t="s">
        <v>32</v>
      </c>
      <c r="B22" s="2"/>
      <c r="C22" s="31" t="s">
        <v>29</v>
      </c>
      <c r="D22" s="2"/>
      <c r="E22" s="34">
        <v>390.95</v>
      </c>
      <c r="F22" s="2"/>
      <c r="G22" s="4"/>
    </row>
    <row r="23" spans="1:9" ht="14.25" x14ac:dyDescent="0.2">
      <c r="A23" s="32" t="s">
        <v>25</v>
      </c>
      <c r="B23" s="2"/>
      <c r="C23" s="31" t="s">
        <v>26</v>
      </c>
      <c r="D23" s="2"/>
      <c r="E23" s="34">
        <v>500</v>
      </c>
      <c r="F23" s="2"/>
      <c r="G23" s="4"/>
    </row>
    <row r="24" spans="1:9" ht="14.25" x14ac:dyDescent="0.2">
      <c r="A24" s="32" t="s">
        <v>15</v>
      </c>
      <c r="B24" s="2"/>
      <c r="C24" s="31" t="s">
        <v>30</v>
      </c>
      <c r="D24" s="2"/>
      <c r="E24" s="34">
        <v>1119.6099999999999</v>
      </c>
      <c r="F24" s="2"/>
      <c r="G24" s="4"/>
    </row>
    <row r="25" spans="1:9" ht="14.25" x14ac:dyDescent="0.2">
      <c r="A25" s="32" t="s">
        <v>15</v>
      </c>
      <c r="B25" s="2"/>
      <c r="C25" s="31" t="s">
        <v>31</v>
      </c>
      <c r="D25" s="2"/>
      <c r="E25" s="34">
        <f>1779.16-E24</f>
        <v>659.55000000000018</v>
      </c>
      <c r="F25" s="2"/>
      <c r="G25" s="4"/>
    </row>
    <row r="26" spans="1:9" ht="15" x14ac:dyDescent="0.25">
      <c r="A26" s="5"/>
      <c r="B26" s="2"/>
      <c r="C26" s="2"/>
      <c r="D26" s="2"/>
      <c r="E26" s="2"/>
      <c r="F26" s="36">
        <f>SUM(E14:E25)</f>
        <v>13007.59</v>
      </c>
      <c r="G26" s="4"/>
    </row>
    <row r="27" spans="1:9" ht="15" x14ac:dyDescent="0.25">
      <c r="A27" s="5"/>
      <c r="B27" s="2"/>
      <c r="C27" s="2"/>
      <c r="D27" s="2"/>
      <c r="E27" s="2"/>
      <c r="F27" s="2"/>
      <c r="G27" s="4"/>
    </row>
    <row r="28" spans="1:9" ht="15.75" x14ac:dyDescent="0.25">
      <c r="A28" s="5" t="s">
        <v>5</v>
      </c>
      <c r="B28" s="18"/>
      <c r="C28" s="19"/>
      <c r="D28" s="2"/>
      <c r="E28" s="2"/>
      <c r="F28" s="2"/>
      <c r="G28" s="4"/>
    </row>
    <row r="29" spans="1:9" ht="14.25" x14ac:dyDescent="0.2">
      <c r="A29" s="32" t="s">
        <v>10</v>
      </c>
      <c r="B29" s="2"/>
      <c r="C29" s="31" t="s">
        <v>35</v>
      </c>
      <c r="D29" s="2"/>
      <c r="E29" s="3">
        <f>757.1+268.45+300</f>
        <v>1325.55</v>
      </c>
      <c r="F29" s="2"/>
      <c r="G29" s="4"/>
    </row>
    <row r="30" spans="1:9" ht="14.25" x14ac:dyDescent="0.2">
      <c r="A30" s="32" t="s">
        <v>33</v>
      </c>
      <c r="B30" s="2"/>
      <c r="C30" s="31" t="s">
        <v>34</v>
      </c>
      <c r="D30" s="2"/>
      <c r="E30" s="35">
        <f>881.77+771.9</f>
        <v>1653.67</v>
      </c>
      <c r="F30" s="2"/>
      <c r="G30" s="4"/>
    </row>
    <row r="31" spans="1:9" ht="15.75" x14ac:dyDescent="0.25">
      <c r="A31" s="5"/>
      <c r="B31" s="18"/>
      <c r="C31" s="19"/>
      <c r="D31" s="2"/>
      <c r="E31" s="2"/>
      <c r="F31" s="30">
        <f>SUM(E29:E30)</f>
        <v>2979.2200000000003</v>
      </c>
      <c r="G31" s="4"/>
    </row>
    <row r="32" spans="1:9" ht="15.75" customHeight="1" x14ac:dyDescent="0.25">
      <c r="A32" s="2"/>
      <c r="B32" s="2"/>
      <c r="C32" s="2"/>
      <c r="D32" s="28"/>
      <c r="E32" s="20"/>
      <c r="F32" s="6"/>
      <c r="G32" s="4"/>
      <c r="I32" s="26"/>
    </row>
    <row r="33" spans="1:9" ht="15.75" customHeight="1" x14ac:dyDescent="0.25">
      <c r="A33" s="5" t="s">
        <v>6</v>
      </c>
      <c r="B33" s="18"/>
      <c r="C33" s="19"/>
      <c r="D33" s="2"/>
      <c r="E33" s="2"/>
      <c r="F33" s="2"/>
      <c r="G33" s="4"/>
      <c r="I33" s="26"/>
    </row>
    <row r="34" spans="1:9" ht="15.75" customHeight="1" x14ac:dyDescent="0.25">
      <c r="D34" s="29"/>
      <c r="E34" s="22"/>
      <c r="F34" s="6"/>
      <c r="G34" s="4"/>
      <c r="I34" s="26"/>
    </row>
    <row r="35" spans="1:9" ht="15.75" customHeight="1" x14ac:dyDescent="0.25">
      <c r="A35" s="5" t="s">
        <v>7</v>
      </c>
      <c r="D35" s="29"/>
      <c r="E35" s="22"/>
      <c r="F35" s="6"/>
      <c r="G35" s="4"/>
      <c r="I35" s="26"/>
    </row>
    <row r="36" spans="1:9" ht="15.75" customHeight="1" x14ac:dyDescent="0.25">
      <c r="A36" s="2"/>
      <c r="B36" s="2"/>
      <c r="C36" s="2"/>
      <c r="D36" s="27"/>
      <c r="E36" s="20"/>
      <c r="F36" s="6"/>
      <c r="G36" s="4"/>
      <c r="I36" s="26"/>
    </row>
    <row r="37" spans="1:9" ht="15.75" customHeight="1" x14ac:dyDescent="0.25">
      <c r="A37" s="25" t="s">
        <v>16</v>
      </c>
      <c r="B37" s="2"/>
      <c r="C37" s="2"/>
      <c r="E37" s="20"/>
      <c r="F37" s="12">
        <f>SUM(F11:G35)</f>
        <v>16253.39</v>
      </c>
    </row>
    <row r="38" spans="1:9" ht="15.75" customHeight="1" x14ac:dyDescent="0.2">
      <c r="A38" s="2"/>
      <c r="B38" s="2"/>
      <c r="C38" s="2"/>
      <c r="D38" s="2"/>
      <c r="E38" s="2"/>
      <c r="F38" s="4"/>
    </row>
    <row r="39" spans="1:9" ht="15.75" customHeight="1" thickBot="1" x14ac:dyDescent="0.3">
      <c r="A39" s="5" t="s">
        <v>37</v>
      </c>
      <c r="B39" s="2"/>
      <c r="D39" s="20"/>
      <c r="E39" s="21"/>
      <c r="F39" s="7">
        <f>SUM(F7-F37)</f>
        <v>11306.61</v>
      </c>
    </row>
    <row r="40" spans="1:9" ht="15.75" thickTop="1" x14ac:dyDescent="0.25">
      <c r="A40" s="2"/>
      <c r="B40" s="2"/>
      <c r="C40" s="5"/>
      <c r="D40" s="5"/>
      <c r="E40" s="5"/>
      <c r="F40" s="5"/>
      <c r="G40" s="8"/>
    </row>
    <row r="41" spans="1:9" ht="15.75" thickBot="1" x14ac:dyDescent="0.3">
      <c r="A41" s="9"/>
      <c r="B41" s="9"/>
      <c r="C41" s="10"/>
      <c r="D41" s="10"/>
      <c r="E41" s="10"/>
      <c r="F41" s="10"/>
      <c r="G41" s="11"/>
    </row>
    <row r="42" spans="1:9" ht="15" x14ac:dyDescent="0.25">
      <c r="A42" s="16"/>
      <c r="B42" s="16"/>
      <c r="C42" s="17"/>
      <c r="D42" s="17"/>
      <c r="E42" s="17"/>
      <c r="F42" s="17"/>
      <c r="G42" s="8"/>
    </row>
    <row r="43" spans="1:9" ht="15" x14ac:dyDescent="0.25">
      <c r="A43" s="2" t="s">
        <v>23</v>
      </c>
      <c r="B43" s="2"/>
      <c r="C43" s="5"/>
      <c r="D43" s="5"/>
      <c r="E43" s="5"/>
      <c r="F43" s="3">
        <v>9687.3872480000009</v>
      </c>
      <c r="G43" s="8"/>
    </row>
    <row r="44" spans="1:9" s="13" customFormat="1" ht="15" x14ac:dyDescent="0.25">
      <c r="A44" s="5"/>
      <c r="B44" s="5"/>
      <c r="C44" s="5"/>
      <c r="D44" s="17"/>
      <c r="E44" s="37"/>
      <c r="F44" s="6"/>
    </row>
    <row r="45" spans="1:9" s="13" customFormat="1" ht="15" x14ac:dyDescent="0.25">
      <c r="A45" s="38" t="s">
        <v>24</v>
      </c>
      <c r="B45" s="5"/>
      <c r="C45" s="5"/>
      <c r="D45" s="17"/>
      <c r="E45" s="37"/>
      <c r="F45" s="6"/>
    </row>
    <row r="46" spans="1:9" s="13" customFormat="1" ht="15.75" thickBot="1" x14ac:dyDescent="0.3">
      <c r="A46" s="9"/>
      <c r="B46" s="10"/>
      <c r="C46" s="10"/>
      <c r="D46" s="10"/>
      <c r="E46" s="14"/>
      <c r="F46" s="15"/>
      <c r="G46" s="14"/>
    </row>
    <row r="47" spans="1:9" ht="14.25" x14ac:dyDescent="0.2">
      <c r="A47" s="2"/>
      <c r="B47" s="2"/>
      <c r="C47" s="2"/>
      <c r="D47" s="2"/>
      <c r="E47" s="2"/>
      <c r="F47" s="2"/>
      <c r="G47" s="2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