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ries\rop\Human Services\Service System Management\Early Learning Service System\ELS Program Administration\2022 Recovery\Phase 5\Blank Template\"/>
    </mc:Choice>
  </mc:AlternateContent>
  <xr:revisionPtr revIDLastSave="0" documentId="13_ncr:1_{01F02DF0-2971-42A2-BD4E-A9BB47F8E579}" xr6:coauthVersionLast="47" xr6:coauthVersionMax="47" xr10:uidLastSave="{00000000-0000-0000-0000-000000000000}"/>
  <workbookProtection workbookAlgorithmName="SHA-512" workbookHashValue="Pt2FBxfK69VdX3FHK33GlKcjSSJYlPHvNCTdGTJBsojwwdB4EcEJVObpQRbnJSH9ZLVkYaf4/reNDaOdl0VXVg==" workbookSaltValue="3qSEMJpC5R0Jdb1idnJu7A==" workbookSpinCount="100000" lockStructure="1"/>
  <bookViews>
    <workbookView xWindow="28680" yWindow="-120" windowWidth="29040" windowHeight="15840" tabRatio="942" xr2:uid="{09A25404-29A9-446B-AACA-60704D99EF08}"/>
  </bookViews>
  <sheets>
    <sheet name="1 - Overview and Instructions" sheetId="18" r:id="rId1"/>
    <sheet name="2 - Management Representation" sheetId="28" r:id="rId2"/>
    <sheet name="3 - COVID-19 Funding" sheetId="20" r:id="rId3"/>
    <sheet name="4a - Child Absenteeism Tool" sheetId="29" r:id="rId4"/>
    <sheet name="4b - Closure by PPH Tool" sheetId="37" r:id="rId5"/>
    <sheet name="5 - Staff Absenteeism Tool" sheetId="32" r:id="rId6"/>
    <sheet name="6 - Special Purpose Funding" sheetId="38" r:id="rId7"/>
    <sheet name="7 - Stale-Dated Chq" sheetId="36" r:id="rId8"/>
    <sheet name="8 - KPIs" sheetId="30" r:id="rId9"/>
    <sheet name="9 - Reconciliation Summary" sheetId="33" r:id="rId10"/>
    <sheet name="10- Gov Grants Input" sheetId="39" r:id="rId11"/>
  </sheets>
  <externalReferences>
    <externalReference r:id="rId12"/>
    <externalReference r:id="rId13"/>
    <externalReference r:id="rId14"/>
  </externalReferences>
  <definedNames>
    <definedName name="_xlnm.Print_Area" localSheetId="0">'1 - Overview and Instructions'!$A$1:$H$20</definedName>
    <definedName name="_xlnm.Print_Area" localSheetId="1">'2 - Management Representation'!$A$1:$K$55</definedName>
    <definedName name="_xlnm.Print_Area" localSheetId="2">'3 - COVID-19 Funding'!$A$1:$Q$18</definedName>
    <definedName name="_xlnm.Print_Area" localSheetId="7">#N/A</definedName>
    <definedName name="_xlnm.Print_Area" localSheetId="8">'8 - KPIs'!$A$1:$T$13</definedName>
    <definedName name="QuarterlyPeriod" localSheetId="1">'[1]Reporting Dates &amp; Deadlines'!$A$1:$A$4</definedName>
    <definedName name="QuarterlyPeriod" localSheetId="8">'[1]Reporting Dates &amp; Deadlines'!$A$1:$A$4</definedName>
    <definedName name="QuarterlyPeriod">'[1]Reporting Dates &amp; Deadlines'!$A$1:$A$4</definedName>
    <definedName name="Triannual" localSheetId="1">#REF!</definedName>
    <definedName name="Triannual" localSheetId="3">#REF!</definedName>
    <definedName name="Triannual" localSheetId="5">#REF!</definedName>
    <definedName name="Triannual" localSheetId="8">#REF!</definedName>
    <definedName name="Triannual" localSheetId="9">#REF!</definedName>
    <definedName name="Triannual">#REF!</definedName>
    <definedName name="TriannualPeriod" localSheetId="1">'[2]Reporting Dates &amp; Deadlines'!$A$1:$A$4</definedName>
    <definedName name="TriannualPeriod" localSheetId="8">'[2]Reporting Dates &amp; Deadlines'!$A$1:$A$4</definedName>
    <definedName name="TriannualPeriod">'[3]Reporting Dates &amp; Deadlines'!$A$1:$A$4</definedName>
    <definedName name="Triannualreplacement" localSheetId="1">#REF!</definedName>
    <definedName name="Triannualreplacement" localSheetId="3">#REF!</definedName>
    <definedName name="Triannualreplacement" localSheetId="5">#REF!</definedName>
    <definedName name="Triannualreplacement" localSheetId="8">#REF!</definedName>
    <definedName name="Triannualreplacement" localSheetId="9">#REF!</definedName>
    <definedName name="Triannualreplacement">#REF!</definedName>
    <definedName name="zzz" localSheetId="1">#REF!</definedName>
    <definedName name="zzz" localSheetId="3">#REF!</definedName>
    <definedName name="zzz" localSheetId="5">#REF!</definedName>
    <definedName name="zzz" localSheetId="8">#REF!</definedName>
    <definedName name="zzz" localSheetId="9">#REF!</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0" i="20" l="1"/>
  <c r="O53" i="20"/>
  <c r="D48" i="33" l="1"/>
  <c r="A33" i="28"/>
  <c r="K42" i="28"/>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4" i="32"/>
  <c r="F65" i="32"/>
  <c r="G37" i="38"/>
  <c r="G57" i="38"/>
  <c r="G56" i="38"/>
  <c r="G55" i="38"/>
  <c r="G54" i="38"/>
  <c r="G53" i="38"/>
  <c r="G52" i="38"/>
  <c r="G32" i="38"/>
  <c r="S23" i="39" l="1"/>
  <c r="S12" i="39"/>
  <c r="S13" i="39"/>
  <c r="S14" i="39"/>
  <c r="S16" i="39"/>
  <c r="S17" i="39"/>
  <c r="S18" i="39"/>
  <c r="S19" i="39"/>
  <c r="S20" i="39"/>
  <c r="S21" i="39"/>
  <c r="S22" i="39"/>
  <c r="B10" i="20"/>
  <c r="O24" i="39" s="1"/>
  <c r="O15" i="39" l="1"/>
  <c r="O25" i="39" s="1"/>
  <c r="D46" i="33"/>
  <c r="D47" i="33"/>
  <c r="N48" i="20" l="1"/>
  <c r="L25" i="38" l="1"/>
  <c r="J53" i="20" s="1"/>
  <c r="N85" i="20"/>
  <c r="N84" i="20"/>
  <c r="N24" i="20"/>
  <c r="N75" i="20"/>
  <c r="N76" i="20"/>
  <c r="N77" i="20"/>
  <c r="N78" i="20"/>
  <c r="N79" i="20"/>
  <c r="N80" i="20"/>
  <c r="N81" i="20"/>
  <c r="N82" i="20"/>
  <c r="N83" i="20"/>
  <c r="F63" i="29" l="1"/>
  <c r="F64" i="29"/>
  <c r="F65" i="29"/>
  <c r="G64" i="37" l="1"/>
  <c r="G65" i="37"/>
  <c r="G66" i="37"/>
  <c r="G42" i="37"/>
  <c r="F61" i="38" l="1"/>
  <c r="B53" i="20" s="1"/>
  <c r="U23" i="32"/>
  <c r="L16" i="38"/>
  <c r="F53" i="20" l="1"/>
  <c r="N53" i="20" s="1"/>
  <c r="L27" i="38"/>
  <c r="M29" i="38" s="1"/>
  <c r="D51" i="33"/>
  <c r="N49" i="20"/>
  <c r="F29" i="29"/>
  <c r="E9" i="30"/>
  <c r="F9" i="30"/>
  <c r="G9" i="30"/>
  <c r="P22" i="20" l="1"/>
  <c r="U22" i="29"/>
  <c r="P20" i="37"/>
  <c r="O20" i="37"/>
  <c r="N20" i="37"/>
  <c r="M20" i="37"/>
  <c r="L20" i="37"/>
  <c r="K20" i="37"/>
  <c r="J20" i="37"/>
  <c r="O32" i="20" s="1"/>
  <c r="P19" i="37"/>
  <c r="O19" i="37"/>
  <c r="N19" i="37"/>
  <c r="M19" i="37"/>
  <c r="L19" i="37"/>
  <c r="K19" i="37"/>
  <c r="J19" i="37"/>
  <c r="O31" i="20" s="1"/>
  <c r="P24" i="20"/>
  <c r="P23" i="20"/>
  <c r="B30" i="20"/>
  <c r="V23" i="37"/>
  <c r="B32" i="20" l="1"/>
  <c r="B31" i="20"/>
  <c r="B26" i="20" l="1"/>
  <c r="C26" i="20"/>
  <c r="D26" i="20"/>
  <c r="K19" i="29"/>
  <c r="K18" i="29"/>
  <c r="J19" i="29"/>
  <c r="J18" i="29"/>
  <c r="I19" i="29"/>
  <c r="I18" i="29"/>
  <c r="E10" i="30" s="1"/>
  <c r="N45" i="20"/>
  <c r="N23" i="20"/>
  <c r="N22" i="20" s="1"/>
  <c r="N21" i="20"/>
  <c r="N19" i="20"/>
  <c r="N44" i="20"/>
  <c r="N36" i="20"/>
  <c r="D22" i="20"/>
  <c r="G8" i="30" s="1"/>
  <c r="C22" i="20"/>
  <c r="F8" i="30" s="1"/>
  <c r="B22" i="20"/>
  <c r="E8" i="30" s="1"/>
  <c r="B39" i="20"/>
  <c r="C39" i="20"/>
  <c r="D39" i="20"/>
  <c r="D63" i="20"/>
  <c r="C63" i="20"/>
  <c r="B63" i="20"/>
  <c r="N62" i="20"/>
  <c r="N61" i="20"/>
  <c r="N60" i="20"/>
  <c r="N59" i="20"/>
  <c r="N58" i="20"/>
  <c r="N57" i="20"/>
  <c r="N56" i="20"/>
  <c r="N74" i="20"/>
  <c r="B86" i="20"/>
  <c r="B88" i="20" s="1"/>
  <c r="D86" i="20"/>
  <c r="D88" i="20" s="1"/>
  <c r="D35" i="20" s="1"/>
  <c r="C86" i="20"/>
  <c r="C88" i="20" s="1"/>
  <c r="C35" i="20" s="1"/>
  <c r="K20" i="32"/>
  <c r="J20" i="32"/>
  <c r="I20" i="32"/>
  <c r="K18" i="32"/>
  <c r="J18" i="32"/>
  <c r="I18" i="32"/>
  <c r="K17" i="32"/>
  <c r="D41" i="20" s="1"/>
  <c r="J17" i="32"/>
  <c r="C41" i="20" s="1"/>
  <c r="I17" i="32"/>
  <c r="C28" i="20" l="1"/>
  <c r="F11" i="30"/>
  <c r="E11" i="30"/>
  <c r="C27" i="20"/>
  <c r="F10" i="30"/>
  <c r="D27" i="20"/>
  <c r="G10" i="30"/>
  <c r="D28" i="20"/>
  <c r="G11" i="30"/>
  <c r="C40" i="20"/>
  <c r="D40" i="20"/>
  <c r="B40" i="20"/>
  <c r="I19" i="32"/>
  <c r="E12" i="30"/>
  <c r="J19" i="32"/>
  <c r="F12" i="30"/>
  <c r="K19" i="32"/>
  <c r="G12" i="30"/>
  <c r="B27" i="20"/>
  <c r="B28" i="20"/>
  <c r="C65" i="20"/>
  <c r="B41" i="20"/>
  <c r="D65" i="20"/>
  <c r="B35" i="20"/>
  <c r="D28" i="33"/>
  <c r="U19" i="37"/>
  <c r="T19" i="37"/>
  <c r="S19" i="37"/>
  <c r="R19" i="37"/>
  <c r="Q19" i="37"/>
  <c r="U20" i="37"/>
  <c r="T20" i="37"/>
  <c r="S20" i="37"/>
  <c r="R20" i="37"/>
  <c r="Q20" i="37"/>
  <c r="G18" i="37"/>
  <c r="J21" i="37" s="1"/>
  <c r="J22" i="37" s="1"/>
  <c r="G19" i="37"/>
  <c r="K21" i="37" s="1"/>
  <c r="K22" i="37" s="1"/>
  <c r="G20" i="37"/>
  <c r="L21" i="37" s="1"/>
  <c r="L22" i="37" s="1"/>
  <c r="G21" i="37"/>
  <c r="M21" i="37" s="1"/>
  <c r="M22" i="37" s="1"/>
  <c r="G22" i="37"/>
  <c r="N21" i="37" s="1"/>
  <c r="N22" i="37" s="1"/>
  <c r="G23" i="37"/>
  <c r="O21" i="37" s="1"/>
  <c r="O22" i="37" s="1"/>
  <c r="G24" i="37"/>
  <c r="P21" i="37" s="1"/>
  <c r="P22" i="37" s="1"/>
  <c r="G25" i="37"/>
  <c r="G26" i="37"/>
  <c r="G27" i="37"/>
  <c r="G28" i="37"/>
  <c r="G29" i="37"/>
  <c r="G30" i="37"/>
  <c r="G31" i="37"/>
  <c r="G32" i="37"/>
  <c r="G33" i="37"/>
  <c r="G34" i="37"/>
  <c r="G35" i="37"/>
  <c r="G36" i="37"/>
  <c r="G37" i="37"/>
  <c r="G38" i="37"/>
  <c r="G39" i="37"/>
  <c r="G40" i="37"/>
  <c r="G41" i="37"/>
  <c r="G43" i="37"/>
  <c r="G44" i="37"/>
  <c r="G45" i="37"/>
  <c r="G46" i="37"/>
  <c r="G47" i="37"/>
  <c r="G48" i="37"/>
  <c r="G49" i="37"/>
  <c r="G50" i="37"/>
  <c r="G51" i="37"/>
  <c r="G52" i="37"/>
  <c r="G53" i="37"/>
  <c r="G54" i="37"/>
  <c r="G55" i="37"/>
  <c r="G56" i="37"/>
  <c r="G57" i="37"/>
  <c r="G58" i="37"/>
  <c r="G59" i="37"/>
  <c r="G60" i="37"/>
  <c r="G61" i="37"/>
  <c r="G62" i="37"/>
  <c r="G63" i="37"/>
  <c r="P32" i="20" l="1"/>
  <c r="P31" i="20"/>
  <c r="G67" i="37"/>
  <c r="T21" i="37"/>
  <c r="T22" i="37" s="1"/>
  <c r="U21" i="37"/>
  <c r="U22" i="37" s="1"/>
  <c r="S21" i="37"/>
  <c r="S22" i="37" s="1"/>
  <c r="R21" i="37"/>
  <c r="R22" i="37" s="1"/>
  <c r="Q21" i="37"/>
  <c r="Q22" i="37" s="1"/>
  <c r="E26" i="20"/>
  <c r="N30" i="20" l="1"/>
  <c r="I24" i="37"/>
  <c r="D30" i="33"/>
  <c r="D29" i="33"/>
  <c r="F67" i="37"/>
  <c r="C29" i="36"/>
  <c r="N31" i="20" l="1"/>
  <c r="N32" i="20"/>
  <c r="E12" i="36"/>
  <c r="E26" i="36"/>
  <c r="E27" i="36"/>
  <c r="F18" i="29"/>
  <c r="F19" i="29"/>
  <c r="F20" i="29"/>
  <c r="F21" i="29"/>
  <c r="F22" i="29"/>
  <c r="J20" i="29" s="1"/>
  <c r="J21" i="29" s="1"/>
  <c r="F23" i="29"/>
  <c r="F24" i="29"/>
  <c r="F25" i="29"/>
  <c r="F26" i="29"/>
  <c r="F27" i="29"/>
  <c r="F28" i="29"/>
  <c r="F30" i="29"/>
  <c r="F31" i="29"/>
  <c r="F32" i="29"/>
  <c r="F33" i="29"/>
  <c r="F34" i="29"/>
  <c r="F35" i="29"/>
  <c r="F36" i="29"/>
  <c r="F37" i="29"/>
  <c r="F38" i="29"/>
  <c r="F39" i="29"/>
  <c r="F40" i="29"/>
  <c r="F41" i="29"/>
  <c r="F42" i="29"/>
  <c r="F43" i="29"/>
  <c r="F44" i="29"/>
  <c r="F45" i="29"/>
  <c r="F46" i="29"/>
  <c r="F47" i="29"/>
  <c r="F48" i="29"/>
  <c r="F49" i="29"/>
  <c r="F50" i="29"/>
  <c r="F51" i="29"/>
  <c r="F52" i="29"/>
  <c r="F53" i="29"/>
  <c r="F54" i="29"/>
  <c r="F55" i="29"/>
  <c r="F56" i="29"/>
  <c r="F57" i="29"/>
  <c r="F58" i="29"/>
  <c r="F59" i="29"/>
  <c r="F60" i="29"/>
  <c r="F61" i="29"/>
  <c r="F62" i="29"/>
  <c r="I20" i="29" l="1"/>
  <c r="I21" i="29" s="1"/>
  <c r="B65" i="20"/>
  <c r="F17" i="29"/>
  <c r="F66" i="29" s="1"/>
  <c r="J21" i="32"/>
  <c r="J22" i="32" s="1"/>
  <c r="K21" i="32"/>
  <c r="K22" i="32" s="1"/>
  <c r="K20" i="29" l="1"/>
  <c r="K21" i="29" s="1"/>
  <c r="I21" i="32"/>
  <c r="I22" i="32" s="1"/>
  <c r="E18" i="36"/>
  <c r="E13" i="36"/>
  <c r="E14" i="36"/>
  <c r="E15" i="36"/>
  <c r="E16" i="36"/>
  <c r="E17" i="36"/>
  <c r="E19" i="36"/>
  <c r="E20" i="36"/>
  <c r="E21" i="36"/>
  <c r="E22" i="36"/>
  <c r="E23" i="36"/>
  <c r="E24" i="36"/>
  <c r="E22" i="20" l="1"/>
  <c r="E28" i="36" l="1"/>
  <c r="E25" i="36" l="1"/>
  <c r="E29" i="36" s="1"/>
  <c r="D67" i="33" s="1"/>
  <c r="E10" i="33" s="1"/>
  <c r="F10" i="33" s="1"/>
  <c r="D60" i="33"/>
  <c r="D59" i="33"/>
  <c r="F63" i="20"/>
  <c r="G63" i="20"/>
  <c r="H63" i="20"/>
  <c r="I63" i="20"/>
  <c r="J63" i="20"/>
  <c r="K63" i="20"/>
  <c r="L63" i="20"/>
  <c r="M63" i="20"/>
  <c r="E63" i="20"/>
  <c r="D9" i="33"/>
  <c r="T18" i="32" l="1"/>
  <c r="S18" i="32"/>
  <c r="R18" i="32"/>
  <c r="Q18" i="32"/>
  <c r="P18" i="32"/>
  <c r="O18" i="32"/>
  <c r="N18" i="32"/>
  <c r="M18" i="32"/>
  <c r="L18" i="32"/>
  <c r="H12" i="30" s="1"/>
  <c r="N19" i="32" l="1"/>
  <c r="J12" i="30"/>
  <c r="O19" i="32"/>
  <c r="K12" i="30"/>
  <c r="P19" i="32"/>
  <c r="L12" i="30"/>
  <c r="T19" i="32"/>
  <c r="P12" i="30"/>
  <c r="R19" i="32"/>
  <c r="N12" i="30"/>
  <c r="S19" i="32"/>
  <c r="O12" i="30"/>
  <c r="M19" i="32"/>
  <c r="I12" i="30"/>
  <c r="Q19" i="32"/>
  <c r="M12" i="30"/>
  <c r="L19" i="32"/>
  <c r="F22" i="20"/>
  <c r="D22" i="33" l="1"/>
  <c r="D21" i="33"/>
  <c r="D20" i="33"/>
  <c r="D19" i="33"/>
  <c r="P9" i="30" l="1"/>
  <c r="O9" i="30"/>
  <c r="N9" i="30"/>
  <c r="M9" i="30"/>
  <c r="L9" i="30"/>
  <c r="K9" i="30"/>
  <c r="J9" i="30"/>
  <c r="I9" i="30"/>
  <c r="H9" i="30"/>
  <c r="P8" i="30" l="1"/>
  <c r="O8" i="30"/>
  <c r="N8" i="30"/>
  <c r="M8" i="30"/>
  <c r="L8" i="30"/>
  <c r="K8" i="30"/>
  <c r="J8" i="30"/>
  <c r="I8" i="30"/>
  <c r="H8" i="30"/>
  <c r="D43" i="33"/>
  <c r="D42" i="33"/>
  <c r="D37" i="33"/>
  <c r="D34" i="33"/>
  <c r="D24" i="33"/>
  <c r="D16" i="33"/>
  <c r="E39" i="20"/>
  <c r="M39" i="20"/>
  <c r="L39" i="20"/>
  <c r="K39" i="20"/>
  <c r="J39" i="20"/>
  <c r="I39" i="20"/>
  <c r="H39" i="20"/>
  <c r="G39" i="20"/>
  <c r="F39" i="20"/>
  <c r="T20" i="32"/>
  <c r="S20" i="32"/>
  <c r="R20" i="32"/>
  <c r="Q20" i="32"/>
  <c r="P20" i="32"/>
  <c r="O20" i="32"/>
  <c r="N20" i="32"/>
  <c r="M20" i="32"/>
  <c r="L20" i="32"/>
  <c r="M86" i="20"/>
  <c r="M88" i="20" s="1"/>
  <c r="M35" i="20" s="1"/>
  <c r="L86" i="20"/>
  <c r="L88" i="20" s="1"/>
  <c r="L35" i="20" s="1"/>
  <c r="K86" i="20"/>
  <c r="K88" i="20" s="1"/>
  <c r="K35" i="20" s="1"/>
  <c r="J86" i="20"/>
  <c r="J88" i="20" s="1"/>
  <c r="J35" i="20" s="1"/>
  <c r="I86" i="20"/>
  <c r="I88" i="20" s="1"/>
  <c r="I35" i="20" s="1"/>
  <c r="M26" i="20"/>
  <c r="L26" i="20"/>
  <c r="K26" i="20"/>
  <c r="J26" i="20"/>
  <c r="I26" i="20"/>
  <c r="H26" i="20"/>
  <c r="G26" i="20"/>
  <c r="F26" i="20"/>
  <c r="O40" i="20" l="1"/>
  <c r="P40" i="20" s="1"/>
  <c r="N39" i="20"/>
  <c r="N26" i="20"/>
  <c r="L65" i="20"/>
  <c r="K65" i="20"/>
  <c r="H65" i="20"/>
  <c r="G65" i="20"/>
  <c r="E65" i="20"/>
  <c r="I40" i="20"/>
  <c r="F65" i="20"/>
  <c r="M40" i="20"/>
  <c r="J65" i="20"/>
  <c r="I65" i="20"/>
  <c r="M65" i="20"/>
  <c r="E40" i="20"/>
  <c r="F40" i="20"/>
  <c r="J40" i="20"/>
  <c r="G40" i="20"/>
  <c r="K40" i="20"/>
  <c r="H40" i="20"/>
  <c r="L40" i="20"/>
  <c r="D38" i="33" l="1"/>
  <c r="N40" i="20"/>
  <c r="D58" i="33"/>
  <c r="D57" i="33"/>
  <c r="D56" i="33"/>
  <c r="D54" i="33"/>
  <c r="D3" i="33"/>
  <c r="O63" i="20" l="1"/>
  <c r="O65" i="20" s="1"/>
  <c r="D55" i="33"/>
  <c r="D61" i="33" s="1"/>
  <c r="D63" i="33" s="1"/>
  <c r="N63" i="20"/>
  <c r="N65" i="20" s="1"/>
  <c r="A66" i="32"/>
  <c r="T21" i="32"/>
  <c r="T22" i="32" s="1"/>
  <c r="S21" i="32"/>
  <c r="S22" i="32" s="1"/>
  <c r="R21" i="32"/>
  <c r="R22" i="32" s="1"/>
  <c r="Q21" i="32"/>
  <c r="Q22" i="32" s="1"/>
  <c r="P21" i="32"/>
  <c r="P22" i="32" s="1"/>
  <c r="O21" i="32"/>
  <c r="O22" i="32" s="1"/>
  <c r="N21" i="32"/>
  <c r="N22" i="32" s="1"/>
  <c r="M21" i="32"/>
  <c r="M22" i="32" s="1"/>
  <c r="L21" i="32"/>
  <c r="L22" i="32" s="1"/>
  <c r="T17" i="32"/>
  <c r="M41" i="20" s="1"/>
  <c r="S17" i="32"/>
  <c r="L41" i="20" s="1"/>
  <c r="R17" i="32"/>
  <c r="K41" i="20" s="1"/>
  <c r="Q17" i="32"/>
  <c r="J41" i="20" s="1"/>
  <c r="P17" i="32"/>
  <c r="I41" i="20" s="1"/>
  <c r="O17" i="32"/>
  <c r="H41" i="20" s="1"/>
  <c r="N17" i="32"/>
  <c r="G41" i="20" s="1"/>
  <c r="M17" i="32"/>
  <c r="F41" i="20" s="1"/>
  <c r="L17" i="32"/>
  <c r="L18" i="29"/>
  <c r="L19" i="29"/>
  <c r="T19" i="29"/>
  <c r="S19" i="29"/>
  <c r="R19" i="29"/>
  <c r="Q19" i="29"/>
  <c r="T18" i="29"/>
  <c r="S18" i="29"/>
  <c r="R18" i="29"/>
  <c r="Q18" i="29"/>
  <c r="H24" i="32" l="1"/>
  <c r="H64" i="20"/>
  <c r="C11" i="20" s="1"/>
  <c r="B12" i="20"/>
  <c r="O41" i="20"/>
  <c r="P41" i="20" s="1"/>
  <c r="B11" i="20"/>
  <c r="Q15" i="39" s="1"/>
  <c r="E41" i="20"/>
  <c r="N41" i="20" s="1"/>
  <c r="E61" i="33"/>
  <c r="D65" i="33"/>
  <c r="P10" i="30"/>
  <c r="M27" i="20"/>
  <c r="M10" i="30"/>
  <c r="J27" i="20"/>
  <c r="P11" i="30"/>
  <c r="M28" i="20"/>
  <c r="M11" i="30"/>
  <c r="J28" i="20"/>
  <c r="N10" i="30"/>
  <c r="K27" i="20"/>
  <c r="N11" i="30"/>
  <c r="K28" i="20"/>
  <c r="O10" i="30"/>
  <c r="L27" i="20"/>
  <c r="O11" i="30"/>
  <c r="L28" i="20"/>
  <c r="H10" i="30"/>
  <c r="E27" i="20"/>
  <c r="H11" i="30"/>
  <c r="E28" i="20"/>
  <c r="F66" i="32"/>
  <c r="S15" i="39" l="1"/>
  <c r="B13" i="20"/>
  <c r="E9" i="33" s="1"/>
  <c r="D39" i="33"/>
  <c r="E66" i="29"/>
  <c r="A66" i="29"/>
  <c r="T20" i="29"/>
  <c r="T21" i="29" s="1"/>
  <c r="S20" i="29"/>
  <c r="S21" i="29" s="1"/>
  <c r="R20" i="29"/>
  <c r="R21" i="29" s="1"/>
  <c r="Q20" i="29"/>
  <c r="Q21" i="29" s="1"/>
  <c r="P20" i="29"/>
  <c r="P21" i="29" s="1"/>
  <c r="N20" i="29"/>
  <c r="N21" i="29" s="1"/>
  <c r="P19" i="29"/>
  <c r="O19" i="29"/>
  <c r="N19" i="29"/>
  <c r="M19" i="29"/>
  <c r="M20" i="29"/>
  <c r="M21" i="29" s="1"/>
  <c r="P18" i="29"/>
  <c r="O18" i="29"/>
  <c r="N18" i="29"/>
  <c r="M18" i="29"/>
  <c r="C13" i="20" l="1"/>
  <c r="E4" i="20"/>
  <c r="C14" i="20"/>
  <c r="O28" i="20"/>
  <c r="P28" i="20" s="1"/>
  <c r="O27" i="20"/>
  <c r="O20" i="29"/>
  <c r="O21" i="29" s="1"/>
  <c r="L20" i="29"/>
  <c r="L21" i="29" s="1"/>
  <c r="I10" i="30"/>
  <c r="F27" i="20"/>
  <c r="L11" i="30"/>
  <c r="I28" i="20"/>
  <c r="J10" i="30"/>
  <c r="G27" i="20"/>
  <c r="K10" i="30"/>
  <c r="H27" i="20"/>
  <c r="J11" i="30"/>
  <c r="G28" i="20"/>
  <c r="I11" i="30"/>
  <c r="F28" i="20"/>
  <c r="L10" i="30"/>
  <c r="I27" i="20"/>
  <c r="K11" i="30"/>
  <c r="H28" i="20"/>
  <c r="H23" i="29" l="1"/>
  <c r="D26" i="33"/>
  <c r="D25" i="33"/>
  <c r="P27" i="20"/>
  <c r="N28" i="20"/>
  <c r="N27" i="20"/>
  <c r="O86" i="20"/>
  <c r="O88" i="20" s="1"/>
  <c r="O35" i="20" s="1"/>
  <c r="O37" i="20" s="1"/>
  <c r="H86" i="20"/>
  <c r="H88" i="20" s="1"/>
  <c r="H35" i="20" s="1"/>
  <c r="G86" i="20"/>
  <c r="G88" i="20" s="1"/>
  <c r="G35" i="20" s="1"/>
  <c r="F86" i="20"/>
  <c r="F88" i="20" s="1"/>
  <c r="F35" i="20" s="1"/>
  <c r="E86" i="20"/>
  <c r="E88" i="20" s="1"/>
  <c r="N88" i="20" l="1"/>
  <c r="D33" i="33" l="1"/>
  <c r="E34" i="33" s="1"/>
  <c r="N86" i="20"/>
  <c r="B14" i="20" l="1"/>
  <c r="Q24" i="39" s="1"/>
  <c r="E35" i="20"/>
  <c r="N35" i="20" s="1"/>
  <c r="S24" i="39" l="1"/>
  <c r="S25" i="39" s="1"/>
  <c r="Q25" i="39"/>
  <c r="G8" i="33"/>
  <c r="F9" i="33"/>
  <c r="F12" i="33" s="1"/>
  <c r="G11" i="33" s="1"/>
</calcChain>
</file>

<file path=xl/sharedStrings.xml><?xml version="1.0" encoding="utf-8"?>
<sst xmlns="http://schemas.openxmlformats.org/spreadsheetml/2006/main" count="664" uniqueCount="384">
  <si>
    <t>Utilities</t>
  </si>
  <si>
    <t>Insurance</t>
  </si>
  <si>
    <t>Costs for Catering / Food</t>
  </si>
  <si>
    <t>Telephone / Internet</t>
  </si>
  <si>
    <t xml:space="preserve">Number of Staff (Headcount) </t>
  </si>
  <si>
    <t>Region of Peel Instructions</t>
  </si>
  <si>
    <t>Provider Comments</t>
  </si>
  <si>
    <t xml:space="preserve">Instructions: </t>
  </si>
  <si>
    <t xml:space="preserve">Total </t>
  </si>
  <si>
    <t>Amount Claimed</t>
  </si>
  <si>
    <t>Plan Total</t>
  </si>
  <si>
    <t>Program Supplies</t>
  </si>
  <si>
    <t>November</t>
  </si>
  <si>
    <t>December</t>
  </si>
  <si>
    <t xml:space="preserve">Eligible Fixed Cost Expenses: </t>
  </si>
  <si>
    <t xml:space="preserve">Enter the amount/portion not supported through other initiatives/discounts. </t>
  </si>
  <si>
    <t>Bank Charges</t>
  </si>
  <si>
    <t>Legal Fees</t>
  </si>
  <si>
    <t xml:space="preserve">Office and General Costs </t>
  </si>
  <si>
    <t>Professional and Consulting Fees</t>
  </si>
  <si>
    <t>Central Admin costs for Corporate Office (multi-site agencies)</t>
  </si>
  <si>
    <t>Child Initials</t>
  </si>
  <si>
    <t>Expense Claimed</t>
  </si>
  <si>
    <t>Maximum Eligible Amount for Fixed Costs Capped at 75%</t>
  </si>
  <si>
    <t>Care Type</t>
  </si>
  <si>
    <t>Infant</t>
  </si>
  <si>
    <t>Toddler</t>
  </si>
  <si>
    <t>Preschool</t>
  </si>
  <si>
    <t>School Age</t>
  </si>
  <si>
    <t>Month</t>
  </si>
  <si>
    <t>Number of Children</t>
  </si>
  <si>
    <t>Number of Days</t>
  </si>
  <si>
    <r>
      <t xml:space="preserve">Municipal Rate for Full Fee Family </t>
    </r>
    <r>
      <rPr>
        <b/>
        <sz val="11"/>
        <color theme="0"/>
        <rFont val="Calibri"/>
        <family val="2"/>
        <scheme val="minor"/>
      </rPr>
      <t>OR</t>
    </r>
    <r>
      <rPr>
        <sz val="11"/>
        <color theme="0"/>
        <rFont val="Calibri"/>
        <family val="2"/>
        <scheme val="minor"/>
      </rPr>
      <t xml:space="preserve"> Parent Contribution if partially subsidized
</t>
    </r>
  </si>
  <si>
    <t>If the family is not in receipt of fee subsidy, please enter the municipal rate.</t>
  </si>
  <si>
    <t xml:space="preserve">Overview </t>
  </si>
  <si>
    <t>Reference Materials</t>
  </si>
  <si>
    <t>Instructions</t>
  </si>
  <si>
    <t>Please complete all fields highlighted in green</t>
  </si>
  <si>
    <t>Agency Name:</t>
  </si>
  <si>
    <t xml:space="preserve">Contact Name: </t>
  </si>
  <si>
    <t xml:space="preserve">Legal Name: </t>
  </si>
  <si>
    <t xml:space="preserve">Email Address: </t>
  </si>
  <si>
    <t xml:space="preserve">Address: </t>
  </si>
  <si>
    <t xml:space="preserve">Phone No: </t>
  </si>
  <si>
    <t>-------------------------------------------------------------------------------------------------------------------------------------------------------------------------</t>
  </si>
  <si>
    <t>General</t>
  </si>
  <si>
    <t>Attestation</t>
  </si>
  <si>
    <t>AUTHORIZED SIGNING OFFICER</t>
  </si>
  <si>
    <t>Name:</t>
  </si>
  <si>
    <t>Signature:</t>
  </si>
  <si>
    <t xml:space="preserve">Please insert electronic signature or type your name. </t>
  </si>
  <si>
    <t>Title:</t>
  </si>
  <si>
    <t>Date:</t>
  </si>
  <si>
    <t>CO-AUTHORIZED SIGNING OFFICER (IF APPLICABLE)</t>
  </si>
  <si>
    <t>For Office Use Only</t>
  </si>
  <si>
    <t>Comments</t>
  </si>
  <si>
    <t>Reconciliation Verified By:</t>
  </si>
  <si>
    <t>Name (Please Print):</t>
  </si>
  <si>
    <t>Vendor ID:</t>
  </si>
  <si>
    <t>Yes</t>
  </si>
  <si>
    <t>Not Applicable</t>
  </si>
  <si>
    <t xml:space="preserve">Only add the parent contribution if a family is in receipt of partial fee subsidy as the Region's contribution will be funded through your fee subsidy payment. </t>
  </si>
  <si>
    <t>Summary</t>
  </si>
  <si>
    <t>Expense Entered</t>
  </si>
  <si>
    <t xml:space="preserve">Plan April </t>
  </si>
  <si>
    <t>Plan May</t>
  </si>
  <si>
    <t>Plan June</t>
  </si>
  <si>
    <t>Plan July</t>
  </si>
  <si>
    <t>Plan August</t>
  </si>
  <si>
    <t>Plan September</t>
  </si>
  <si>
    <t>Plan October</t>
  </si>
  <si>
    <t>Plan November</t>
  </si>
  <si>
    <t>Plan December</t>
  </si>
  <si>
    <t>General Eligible Expenses</t>
  </si>
  <si>
    <t>Staff Wages and Mandatory Benefits - Portion not covered through CEWS</t>
  </si>
  <si>
    <t>PPE and Enhanced Cleaning</t>
  </si>
  <si>
    <t>Management Fees (i.e. franchise fees)</t>
  </si>
  <si>
    <t xml:space="preserve">Maintenance expenses </t>
  </si>
  <si>
    <t>Increased Staff Needed to Meet Enhanced Health and Safety Requirements</t>
  </si>
  <si>
    <t xml:space="preserve">One-time cost related to the completion of: </t>
  </si>
  <si>
    <t>KPIs</t>
  </si>
  <si>
    <t>September</t>
  </si>
  <si>
    <t>October</t>
  </si>
  <si>
    <t xml:space="preserve">November </t>
  </si>
  <si>
    <t>No</t>
  </si>
  <si>
    <t xml:space="preserve">April </t>
  </si>
  <si>
    <t xml:space="preserve">May </t>
  </si>
  <si>
    <t>June</t>
  </si>
  <si>
    <t xml:space="preserve">July </t>
  </si>
  <si>
    <t>August</t>
  </si>
  <si>
    <t>April</t>
  </si>
  <si>
    <t>May</t>
  </si>
  <si>
    <t>Staff Initials</t>
  </si>
  <si>
    <t xml:space="preserve">Eligible absences must be paid to staff as part of your regular payroll process. </t>
  </si>
  <si>
    <t>Vendor ID</t>
  </si>
  <si>
    <t>Approved &amp; Paid By Region of Peel</t>
  </si>
  <si>
    <t>Total Amounts $ Used by Provider</t>
  </si>
  <si>
    <t>Funding Repayable to Region</t>
  </si>
  <si>
    <t>Mandatory to
Complete</t>
  </si>
  <si>
    <t>Number of Absent Days</t>
  </si>
  <si>
    <t xml:space="preserve">Support for Fixed Operating Expenses </t>
  </si>
  <si>
    <t xml:space="preserve">Number of Staff </t>
  </si>
  <si>
    <t xml:space="preserve">Refer to Section B below. Enter the amount claimed. </t>
  </si>
  <si>
    <t xml:space="preserve">This tab is mandatory and must be completed. The Region may request your Child Absenteeism policy and communication to parents at any time. </t>
  </si>
  <si>
    <t>Number of days in Policy</t>
  </si>
  <si>
    <t>Number of FTE</t>
  </si>
  <si>
    <t>Total Number of Hours worked for increased staff only</t>
  </si>
  <si>
    <t xml:space="preserve">The KPIs are prepopulated from the information entered on the previous tabs. </t>
  </si>
  <si>
    <r>
      <t xml:space="preserve">Number </t>
    </r>
    <r>
      <rPr>
        <sz val="10"/>
        <rFont val="Calibri"/>
        <family val="2"/>
        <scheme val="minor"/>
      </rPr>
      <t>of FTE (Full Time Equivalent)</t>
    </r>
  </si>
  <si>
    <t>Number of Hours</t>
  </si>
  <si>
    <t xml:space="preserve">The Region may request your additional Staff Absenteeism policy and communication to staff at any time. </t>
  </si>
  <si>
    <t xml:space="preserve">   Total Number of Hours worked for increased staff only (Mandatory to complete)</t>
  </si>
  <si>
    <r>
      <t xml:space="preserve">1. Number of </t>
    </r>
    <r>
      <rPr>
        <sz val="10"/>
        <rFont val="Calibri"/>
        <family val="2"/>
        <scheme val="minor"/>
      </rPr>
      <t>FTEs</t>
    </r>
    <r>
      <rPr>
        <b/>
        <sz val="10"/>
        <color rgb="FF7030A0"/>
        <rFont val="Calibri"/>
        <family val="2"/>
        <scheme val="minor"/>
      </rPr>
      <t xml:space="preserve"> </t>
    </r>
    <r>
      <rPr>
        <sz val="10"/>
        <color theme="1"/>
        <rFont val="Calibri"/>
        <family val="2"/>
        <scheme val="minor"/>
      </rPr>
      <t>supported through Enhanced Staffing Supports (runner, screeners)</t>
    </r>
  </si>
  <si>
    <t xml:space="preserve">2. Maximum number of absent days per child covered in child absenteeism policy </t>
  </si>
  <si>
    <t>Data used for KPI # 3</t>
  </si>
  <si>
    <t>Data used for KPI # 4</t>
  </si>
  <si>
    <t>July</t>
  </si>
  <si>
    <t>Total Admin</t>
  </si>
  <si>
    <t>TOTAL</t>
  </si>
  <si>
    <t>Total Stale Dated Cheque Amounts</t>
  </si>
  <si>
    <t xml:space="preserve">Stale Dated Cheque </t>
  </si>
  <si>
    <t>Stale Dated Chq</t>
  </si>
  <si>
    <t>By submitting this file, I/we understand that the information provided in this template may be subject to audit from the Region of Peel. Providers are required to keep all original documentation for a minimum of 7 years.</t>
  </si>
  <si>
    <t>Amount</t>
  </si>
  <si>
    <t>Mandatory to complete</t>
  </si>
  <si>
    <t xml:space="preserve">Costs must be related to child care sites located in Peel Region. For multi-service Service Providers that operate a child care centre as part of a broader organization (e.g. church, school) the costs claimed must be proportional to the child care centre only.  Although there are other admin expenses, the Region will only provide funding for the expenses listed. </t>
  </si>
  <si>
    <t>Existing bus transportation contracts.</t>
  </si>
  <si>
    <t>This information is used for KPI # 1.</t>
  </si>
  <si>
    <t>Supporting documentation (invoice) is required if cost is greater than $15,000.</t>
  </si>
  <si>
    <t xml:space="preserve">Number of Days in Policy </t>
  </si>
  <si>
    <t xml:space="preserve"> Data used for KPI # 2</t>
  </si>
  <si>
    <t>Funding Year</t>
  </si>
  <si>
    <t>Program</t>
  </si>
  <si>
    <t xml:space="preserve">Please enter the information related to stale-dated cheques in the green cells. </t>
  </si>
  <si>
    <t>If parents and/or staff did not cash their cheque(s) within 6 months, the cheque becomes stale-dated and can no longer be cashed.</t>
  </si>
  <si>
    <t>Any amounts from stale-dated cheques are repayable to the Region.</t>
  </si>
  <si>
    <t>3. Number of actual children supported through child absenteeism policy</t>
  </si>
  <si>
    <t>4. Number of actual child absent days supported through child absenteeism Policy</t>
  </si>
  <si>
    <t>Number of Children who used Child Absenteeism days</t>
  </si>
  <si>
    <t>Number of staff who used  Staff Absenteeism days</t>
  </si>
  <si>
    <t xml:space="preserve">For families that are fully subsidized and pay no parental contribution, no entry needs to be made below as the cost will be covered through Fee Subsidy. </t>
  </si>
  <si>
    <t>Staff Absenteeism Policy (Optional) - Refer to tab 5</t>
  </si>
  <si>
    <t>Total Number of Days supported through Child Absenteeism</t>
  </si>
  <si>
    <t>Number of Absent Days Supported</t>
  </si>
  <si>
    <t>Number of Hours Supported</t>
  </si>
  <si>
    <t xml:space="preserve">This tab is for review only. No input is required on this tab. </t>
  </si>
  <si>
    <t>Number of days supported through Staff Absenteeism</t>
  </si>
  <si>
    <t>The Agency I/We represent paid impacted staff their regular pay during mandatory room/centre closure periods and this time was not considered vacation, personal or sick time.</t>
  </si>
  <si>
    <t>Number of Absent Days Used</t>
  </si>
  <si>
    <t># of Children Impacted</t>
  </si>
  <si>
    <t>Absences related to positives cases of COVID-19 cannot be counted towards the number of maximum absent days in your child absenteeism policy and should only be recorded on this tab.</t>
  </si>
  <si>
    <t xml:space="preserve">If you need additional rows for input, please click on row 64 and insert the number of rows required. Do not insert rows before row 63.  </t>
  </si>
  <si>
    <t>Data used for KPI # 5</t>
  </si>
  <si>
    <t>wellness days).</t>
  </si>
  <si>
    <r>
      <t xml:space="preserve">Number </t>
    </r>
    <r>
      <rPr>
        <sz val="10"/>
        <rFont val="Calibri"/>
        <family val="2"/>
        <scheme val="minor"/>
      </rPr>
      <t>of FTE (Full Time Equivalent)</t>
    </r>
    <r>
      <rPr>
        <sz val="10"/>
        <color theme="1"/>
        <rFont val="Calibri"/>
        <family val="2"/>
        <scheme val="minor"/>
      </rPr>
      <t xml:space="preserve"> - </t>
    </r>
    <r>
      <rPr>
        <b/>
        <sz val="10"/>
        <color theme="4" tint="-0.499984740745262"/>
        <rFont val="Calibri"/>
        <family val="2"/>
        <scheme val="minor"/>
      </rPr>
      <t>Data used for KPI # 1</t>
    </r>
  </si>
  <si>
    <r>
      <t xml:space="preserve">PLEASE </t>
    </r>
    <r>
      <rPr>
        <b/>
        <u/>
        <sz val="12"/>
        <color rgb="FFC00000"/>
        <rFont val="Calibri"/>
        <family val="2"/>
        <scheme val="minor"/>
      </rPr>
      <t>DO NOT</t>
    </r>
    <r>
      <rPr>
        <b/>
        <sz val="12"/>
        <color rgb="FFC00000"/>
        <rFont val="Calibri"/>
        <family val="2"/>
        <scheme val="minor"/>
      </rPr>
      <t xml:space="preserve"> RECORD ABSENCES RELATED TO </t>
    </r>
    <r>
      <rPr>
        <b/>
        <u/>
        <sz val="12"/>
        <color rgb="FFC00000"/>
        <rFont val="Calibri"/>
        <family val="2"/>
        <scheme val="minor"/>
      </rPr>
      <t>SCREENING</t>
    </r>
    <r>
      <rPr>
        <b/>
        <sz val="12"/>
        <color rgb="FFC00000"/>
        <rFont val="Calibri"/>
        <family val="2"/>
        <scheme val="minor"/>
      </rPr>
      <t xml:space="preserve"> ON THIS TAB. THOSE ABSENCES SHOULD ONLY BE RECORDED ON TAB 4A - CHILD ABSENTEEISM TOOL. </t>
    </r>
  </si>
  <si>
    <t>Kindergarten</t>
  </si>
  <si>
    <t>The Agency I/We represent issued a credit/reimbursement to families impacted by mandatory room/centre closures, self-isolations and failure to pass screenings, for child absent days within 45 days of the eligible absence.</t>
  </si>
  <si>
    <t>Should you have any questions please email:</t>
  </si>
  <si>
    <t>EarlyYearsSystemDivision@peelregion.ca</t>
  </si>
  <si>
    <t>Tab 1 - Overview and Instructions</t>
  </si>
  <si>
    <t>Tab 2 - Provider Information and Management Representation</t>
  </si>
  <si>
    <t>Tab 4a - Child Absenteeism Tool</t>
  </si>
  <si>
    <t>Tab 5 - Staff Absenteeism Tool</t>
  </si>
  <si>
    <t>Tab 7 - Stale Date Cheques</t>
  </si>
  <si>
    <t>January 1, 2022 - December 31, 2022</t>
  </si>
  <si>
    <t>January</t>
  </si>
  <si>
    <t>February</t>
  </si>
  <si>
    <t>March</t>
  </si>
  <si>
    <t xml:space="preserve">Enter the additional  maximum number of absent days for staff covered through your Staff Absenteeism Policy for Jan 1 to Dec 31, 2022. </t>
  </si>
  <si>
    <t>Plan March</t>
  </si>
  <si>
    <t>Plan February</t>
  </si>
  <si>
    <t>Plan January</t>
  </si>
  <si>
    <t>Actual
January to December</t>
  </si>
  <si>
    <t>EYCC Phase 5 Planning Tool and Reconciliation Template</t>
  </si>
  <si>
    <t>2022 COVID-19 Planning Tool and Reconciliation Template (Jan 1 - Dec 31, 2022)</t>
  </si>
  <si>
    <t>Please input total 2022 COVID-19 allocation here</t>
  </si>
  <si>
    <t>Administrative Expenses - Maximum of 10% of 2022 COVID-19 Funding</t>
  </si>
  <si>
    <t>Tab 3 - COVID-19 Funding</t>
  </si>
  <si>
    <r>
      <t xml:space="preserve">Bookkeeping and accounting costs incurred from </t>
    </r>
    <r>
      <rPr>
        <b/>
        <sz val="10"/>
        <rFont val="Calibri"/>
        <family val="2"/>
        <scheme val="minor"/>
      </rPr>
      <t>Jan 1 to Dec 31, 2022</t>
    </r>
  </si>
  <si>
    <t>Please complete the green cells.  Column O is mandatory to complete</t>
  </si>
  <si>
    <t>Refer to 2022 COVID-19 Funding Guideline for a list of eligible staff duties.</t>
  </si>
  <si>
    <t xml:space="preserve">Funding can be used to offset a maximum of 75% of eligible expenses net of any federal/provincial/municipal grants/discounts etc. </t>
  </si>
  <si>
    <t>This tab is mandatory and must be completed if you used your 2022 COVID-19 Funding to support an Additional Staff Absenteeism Policy (including optional staff</t>
  </si>
  <si>
    <t xml:space="preserve">Amount claimed </t>
  </si>
  <si>
    <t>Section B- See Instructions in Column Q</t>
  </si>
  <si>
    <t>Enter the maximum number of absent days per child covered through your Child Absenteeism Policy for January 1 to December 31, 2022.</t>
  </si>
  <si>
    <t>Total Admin Expenses</t>
  </si>
  <si>
    <t xml:space="preserve"> Total 2022 COVID-19 Funding (including Admin Expenses)</t>
  </si>
  <si>
    <t xml:space="preserve">Maximum Eligible Amount for 2022 COVID-19 Funding </t>
  </si>
  <si>
    <t xml:space="preserve">Costs must be related to child care sites located in Peel Region. If Provider uses more than one eligible category, it will result in a funding recovery.  </t>
  </si>
  <si>
    <t xml:space="preserve">Please do not report stale-dated cheques related to 2022 COVID-19 Funding in this tab. Instead, these amounts can be deducted from expenses reported in this template. </t>
  </si>
  <si>
    <t xml:space="preserve">    Actual 2022 COVID-19 Administrative Funding Spent</t>
  </si>
  <si>
    <t xml:space="preserve">Staff Wages and Mandatory Benefits-Portion not covered through CRHP/HHBRP. Paid to staff as part of regular payroll process. </t>
  </si>
  <si>
    <t>Increased hours worked by employees who are on payroll and perform increased administrative functions due to COVID-19 (salary/ mandatory benefits portion not covered by CRHP/HHBRP)</t>
  </si>
  <si>
    <t>Excluding Cook Salary and CRHP/HHBRP (and any other Federal Supports).</t>
  </si>
  <si>
    <r>
      <rPr>
        <b/>
        <sz val="10"/>
        <color theme="5" tint="-0.499984740745262"/>
        <rFont val="Calibri"/>
        <family val="2"/>
        <scheme val="minor"/>
      </rPr>
      <t>The "Actual" column (O) is mandatory to complete.</t>
    </r>
    <r>
      <rPr>
        <b/>
        <sz val="10"/>
        <color theme="1"/>
        <rFont val="Calibri"/>
        <family val="2"/>
        <scheme val="minor"/>
      </rPr>
      <t xml:space="preserve"> </t>
    </r>
    <r>
      <rPr>
        <b/>
        <sz val="10"/>
        <color theme="9" tint="-0.249977111117893"/>
        <rFont val="Calibri"/>
        <family val="2"/>
        <scheme val="minor"/>
      </rPr>
      <t>You may use columns B - N for planning purposes.</t>
    </r>
    <r>
      <rPr>
        <b/>
        <sz val="10"/>
        <color theme="1"/>
        <rFont val="Calibri"/>
        <family val="2"/>
        <scheme val="minor"/>
      </rPr>
      <t xml:space="preserve"> </t>
    </r>
  </si>
  <si>
    <t xml:space="preserve">Please refer to Region of Peel Instructions in column Q and/or 2022 COVID-19 Funding Guideline for additional details. </t>
  </si>
  <si>
    <t>I/We certify, to the best of my/our knowledge, that the data provided in this reconciliation template is true and accurate.</t>
  </si>
  <si>
    <t>The Agency I/We represent issued a credit/reimbursement to families impacted by the mandatory closure of before and after school programs.</t>
  </si>
  <si>
    <t>Max supported: Thermometer $110, Hand Sanitizer Dispenser $300, Rapid Antigen Devices* $35, HEPA Purifier Replacement Filters* $175, Non-fit tested N95 masks* $2. 
* Must exhaust resources from Government of Ontario first. Refer to 2022 COVID-19 Funding Guideline for more information.</t>
  </si>
  <si>
    <t>You will be required to report the number of days, number of children and expense claimed.</t>
  </si>
  <si>
    <t xml:space="preserve">Please note that you must cover a minimum of 5 days per month per child (as needed) from January to March 2022. </t>
  </si>
  <si>
    <t xml:space="preserve">If you need additional rows for input, please click on row 63 and insert the number of rows required. Do not insert rows before row 63.  </t>
  </si>
  <si>
    <t xml:space="preserve">If you need additional rows for input, please click on row 63 and insert the number of rows required. Do not insert rows before row 62.  </t>
  </si>
  <si>
    <t xml:space="preserve">Add comments in the box below if absent days have not been claimed. </t>
  </si>
  <si>
    <t>Add comments in the box below, if necessary.</t>
  </si>
  <si>
    <t>Health and Dental Benefits</t>
  </si>
  <si>
    <t>Lease / Rental Costs less other initiatives/discounts (e.g. HHBRP)</t>
  </si>
  <si>
    <t>To support staff wages and mandatory benefits (portion not covered through the CRHP/HHBRP) for new/existing staff.</t>
  </si>
  <si>
    <t>To support additional staff absenteeism days if staff employed at the centre do not pass screening and are unable to work AFTER a provider's existing sick day policy has been exhausted. It is up to providers to determine the number of additional staff sick/absenteeism days they will cover and to communicate their staff absenteeism policy to staff.</t>
  </si>
  <si>
    <t>Please identify any stale-dated cheques related to any Region of Peel funding program.</t>
  </si>
  <si>
    <t>Please ensure all KPIs have been have been calculated.</t>
  </si>
  <si>
    <t>Number of Children who used Closure Absenteeism days</t>
  </si>
  <si>
    <t>Total Number of Days supported through Closure Absenteeism</t>
  </si>
  <si>
    <r>
      <t>Room/Centre Closure Directed by Peel Public Health - Complete tab 4b first</t>
    </r>
    <r>
      <rPr>
        <b/>
        <sz val="10"/>
        <color theme="5" tint="-0.499984740745262"/>
        <rFont val="Calibri"/>
        <family val="2"/>
        <scheme val="minor"/>
      </rPr>
      <t xml:space="preserve"> (Mandatory to complete)</t>
    </r>
  </si>
  <si>
    <t>Staff Wages and Mandatory Benefits - Portion not covered through Canada Recovery Hiring Program (CRHP) and/or Hardest-Hit Business Recovery Program (HHBRP), if applicable</t>
  </si>
  <si>
    <t>Total Projected Repayable</t>
  </si>
  <si>
    <t>Serious Occurrence Number 
(if applicable)</t>
  </si>
  <si>
    <t>If your agency's COVID-19 funding administration allocation is less than 10%, please overwrite the formula and input the allocation here.</t>
  </si>
  <si>
    <t>Recruitment Costs</t>
  </si>
  <si>
    <t xml:space="preserve">Tab 6 - Special Purpose Funding </t>
  </si>
  <si>
    <t>2022 COVID-19 Funding Summary - January to December 2022</t>
  </si>
  <si>
    <t xml:space="preserve"> Sub-Total 2022 COVID-19 Funding </t>
  </si>
  <si>
    <t xml:space="preserve">Total 2022 COVID-19 Funding </t>
  </si>
  <si>
    <t xml:space="preserve">Maximum Eligible Amount for COVID-19 Funding </t>
  </si>
  <si>
    <t>Tab 8 - Key Performance Indicators (KPIs)</t>
  </si>
  <si>
    <t>Tab 9 - Reconciliation Summary</t>
  </si>
  <si>
    <t>TOTAL SPENT</t>
  </si>
  <si>
    <r>
      <t xml:space="preserve">Eligible Expenses - </t>
    </r>
    <r>
      <rPr>
        <b/>
        <sz val="10"/>
        <rFont val="Calibri"/>
        <family val="2"/>
        <scheme val="minor"/>
      </rPr>
      <t>Jan 1 to Dec 31, 2022</t>
    </r>
  </si>
  <si>
    <t>Special Purpose Funding</t>
  </si>
  <si>
    <t>Use your 2022 COVID-19 Funding allocation to support eligible expenses as per the 2022 Special Purpose Funding Guideline, retroactive to January 1, 2022 to December 31, 2022.</t>
  </si>
  <si>
    <t xml:space="preserve">   IT Equipment / Upgrades</t>
  </si>
  <si>
    <t xml:space="preserve">   Child Care Management / Parent / Guardian Interactive Apps</t>
  </si>
  <si>
    <t xml:space="preserve">   Website Development / Upgrades</t>
  </si>
  <si>
    <t xml:space="preserve">   Online Marketing &amp; Recruitment Costs</t>
  </si>
  <si>
    <t xml:space="preserve">   Print Materials</t>
  </si>
  <si>
    <t xml:space="preserve">   Signage</t>
  </si>
  <si>
    <t xml:space="preserve">TRANSFORMATION - ELIGIBLE EXPENDITURES </t>
  </si>
  <si>
    <t xml:space="preserve">REPAIRS &amp; MAINTENANCE - ELIGIBLE EXPENDITURES </t>
  </si>
  <si>
    <t>Food Preparation</t>
  </si>
  <si>
    <t>Washrooms</t>
  </si>
  <si>
    <t>Major Systems</t>
  </si>
  <si>
    <t>Play Area</t>
  </si>
  <si>
    <t xml:space="preserve">    Kitchen Hand Washing Sink</t>
  </si>
  <si>
    <t xml:space="preserve">    Kitchen Cupboards</t>
  </si>
  <si>
    <t xml:space="preserve">    Countertop</t>
  </si>
  <si>
    <t xml:space="preserve">    Flooring Material</t>
  </si>
  <si>
    <t xml:space="preserve">    Partitions &amp; Doors</t>
  </si>
  <si>
    <t xml:space="preserve">    Taps</t>
  </si>
  <si>
    <t xml:space="preserve">    Sinks</t>
  </si>
  <si>
    <t xml:space="preserve">    Change Tables</t>
  </si>
  <si>
    <t xml:space="preserve">    Mirrors</t>
  </si>
  <si>
    <t xml:space="preserve">    Toilets</t>
  </si>
  <si>
    <t xml:space="preserve">    Soap Dispensers</t>
  </si>
  <si>
    <t xml:space="preserve">    Building Foundation</t>
  </si>
  <si>
    <t xml:space="preserve">    Emergency Lighting</t>
  </si>
  <si>
    <t xml:space="preserve">    Heating/Cooling System</t>
  </si>
  <si>
    <t xml:space="preserve">    Leaking Roof</t>
  </si>
  <si>
    <t xml:space="preserve">    Accessibility</t>
  </si>
  <si>
    <t xml:space="preserve">    Windows or Doors</t>
  </si>
  <si>
    <t xml:space="preserve">    Wiring Upgrades</t>
  </si>
  <si>
    <t xml:space="preserve">    Sump Pump</t>
  </si>
  <si>
    <t xml:space="preserve">    Ventilation System</t>
  </si>
  <si>
    <t xml:space="preserve">    Asbestos Removal or Encapsulation</t>
  </si>
  <si>
    <t xml:space="preserve">    Major Appliances (including deliver and installation)*</t>
  </si>
  <si>
    <t xml:space="preserve">    Damaged or Worn Ceiling</t>
  </si>
  <si>
    <t xml:space="preserve">    Windows</t>
  </si>
  <si>
    <t xml:space="preserve">    Playground Shade Structure</t>
  </si>
  <si>
    <t xml:space="preserve">    Fencing to meet licensing or playground inspection requirements</t>
  </si>
  <si>
    <t xml:space="preserve">    Damaged or worn outdoor safety surfacing</t>
  </si>
  <si>
    <t xml:space="preserve">    Damaged or worn flooring material</t>
  </si>
  <si>
    <t xml:space="preserve">    Drinking Water System</t>
  </si>
  <si>
    <t xml:space="preserve">    Heating System</t>
  </si>
  <si>
    <t>Furnishings and Equipment for Children</t>
  </si>
  <si>
    <t xml:space="preserve">    Chairs</t>
  </si>
  <si>
    <t xml:space="preserve">    Tables</t>
  </si>
  <si>
    <t xml:space="preserve">    Toy Shelves</t>
  </si>
  <si>
    <t xml:space="preserve">PLAY BASED MATERIAL &amp; EQUIPMENT (PBME) - ELIGIBLE EXPENDITURES </t>
  </si>
  <si>
    <t xml:space="preserve">    Blocks and construction materials</t>
  </si>
  <si>
    <t xml:space="preserve">    Dramatic play</t>
  </si>
  <si>
    <t xml:space="preserve">    Non-consumable art materials</t>
  </si>
  <si>
    <t xml:space="preserve">    Gross motor / outdoor play</t>
  </si>
  <si>
    <t xml:space="preserve">    Table toys and cognitive play</t>
  </si>
  <si>
    <t xml:space="preserve">    Strollers*</t>
  </si>
  <si>
    <t xml:space="preserve">    Cots*</t>
  </si>
  <si>
    <t xml:space="preserve">    Safety Gates*</t>
  </si>
  <si>
    <t xml:space="preserve">    High Chairs*</t>
  </si>
  <si>
    <t xml:space="preserve">    Ergonomic chairs for staff during sleep time*</t>
  </si>
  <si>
    <t xml:space="preserve">    Cradles, Cribs or Playpens*</t>
  </si>
  <si>
    <t xml:space="preserve">    Secure Entrances*</t>
  </si>
  <si>
    <t xml:space="preserve">    Air Purifiers* if ventilation is insufficient or where outdoor or fresh air introduction cannot be achieved by other means</t>
  </si>
  <si>
    <t xml:space="preserve">    Paint to any structure (indoor and outdoor) where paint has faded due to frequent cleaning</t>
  </si>
  <si>
    <t>ATTESTATION (Required)</t>
  </si>
  <si>
    <t>Authorized Signing Officer</t>
  </si>
  <si>
    <t>The item(s) claimed in this section has/have not been covered through other EYCC funding streams (e.g. Start-Up) and/or other government funding.</t>
  </si>
  <si>
    <t>* Subject to Maximum Reimbursement, refer to 2022 Special Purpose Funding Guideline</t>
  </si>
  <si>
    <r>
      <t xml:space="preserve">Eligible items/work must be purchased/completed from </t>
    </r>
    <r>
      <rPr>
        <b/>
        <u/>
        <sz val="10"/>
        <rFont val="Calibri"/>
        <family val="2"/>
        <scheme val="minor"/>
      </rPr>
      <t>January 1 to December 31, 2022.</t>
    </r>
  </si>
  <si>
    <t xml:space="preserve">    Total Actual Spent in Tab 3 - COVID-19 Funding</t>
  </si>
  <si>
    <t>Total $ Actual Spent</t>
  </si>
  <si>
    <t xml:space="preserve">Projected Repayable $ to Region </t>
  </si>
  <si>
    <t>2022 COVID-19 Funding Allocation $ (inclusive of Top-up, if applicable)</t>
  </si>
  <si>
    <t>Maximum Administrative Funding for 2022 COVID-19 Funding</t>
  </si>
  <si>
    <t>A. PPE and Enhanced Cleaning</t>
  </si>
  <si>
    <r>
      <t>C. Support for Child Absenteeism - Complete tab 4a first</t>
    </r>
    <r>
      <rPr>
        <b/>
        <sz val="10"/>
        <color theme="5" tint="-0.499984740745262"/>
        <rFont val="Calibri"/>
        <family val="2"/>
        <scheme val="minor"/>
      </rPr>
      <t xml:space="preserve"> (Mandatory to complete)</t>
    </r>
  </si>
  <si>
    <r>
      <t>D. Room/Centre Closure Directed by Peel Public Health - Complete tab 4b first</t>
    </r>
    <r>
      <rPr>
        <b/>
        <sz val="10"/>
        <color theme="5" tint="-0.499984740745262"/>
        <rFont val="Calibri"/>
        <family val="2"/>
        <scheme val="minor"/>
      </rPr>
      <t xml:space="preserve"> (Mandatory to complete)</t>
    </r>
  </si>
  <si>
    <r>
      <t>G. Additional Staff Absenteeism Pay Policy (Optional) - Complete tab 5 first</t>
    </r>
    <r>
      <rPr>
        <b/>
        <sz val="10"/>
        <color theme="5" tint="-0.499984740745262"/>
        <rFont val="Calibri"/>
        <family val="2"/>
        <scheme val="minor"/>
      </rPr>
      <t xml:space="preserve"> (Mandatory to complete)</t>
    </r>
  </si>
  <si>
    <t xml:space="preserve">H. One-time cost related to the completion of: </t>
  </si>
  <si>
    <t>I. Recruitment Costs</t>
  </si>
  <si>
    <r>
      <t>J. Special Purpose Funding - Complete tab 6 tab first</t>
    </r>
    <r>
      <rPr>
        <b/>
        <sz val="10"/>
        <color theme="5" tint="-0.499984740745262"/>
        <rFont val="Calibri"/>
        <family val="2"/>
        <scheme val="minor"/>
      </rPr>
      <t xml:space="preserve"> (Mandatory to complete)</t>
    </r>
  </si>
  <si>
    <r>
      <t xml:space="preserve">B. Increased Staff Needed to Meet Enhanced Health and Safety Requirements </t>
    </r>
    <r>
      <rPr>
        <b/>
        <sz val="10"/>
        <color theme="5" tint="-0.499984740745262"/>
        <rFont val="Calibri"/>
        <family val="2"/>
        <scheme val="minor"/>
      </rPr>
      <t>(until May 31, 2022)</t>
    </r>
  </si>
  <si>
    <t>January 1-31, 2022</t>
  </si>
  <si>
    <r>
      <t xml:space="preserve">The Closure by PPH tool will calculate the cost of absenteeism related to mandatory self-isolations and room/centre closures due to a COVID-19 outbreak from </t>
    </r>
    <r>
      <rPr>
        <b/>
        <u/>
        <sz val="10"/>
        <rFont val="Calibri"/>
        <family val="2"/>
        <scheme val="minor"/>
      </rPr>
      <t>January 1-31, 2022.</t>
    </r>
  </si>
  <si>
    <t>Optional</t>
  </si>
  <si>
    <t>January 1, 2022 - March 31, 2022 (Optional April 1 - December 31, 2022)</t>
  </si>
  <si>
    <r>
      <t xml:space="preserve">Property tax less other initiatives/discounts (e.g. HHBRP) - </t>
    </r>
    <r>
      <rPr>
        <sz val="10"/>
        <color theme="5" tint="-0.499984740745262"/>
        <rFont val="Calibri"/>
        <family val="2"/>
        <scheme val="minor"/>
      </rPr>
      <t>Jan to May 31, 2022</t>
    </r>
  </si>
  <si>
    <r>
      <t>Mortgage Payments less other initiatives/discounts (e.g. HHBRP) -</t>
    </r>
    <r>
      <rPr>
        <sz val="10"/>
        <color theme="5" tint="-0.499984740745262"/>
        <rFont val="Calibri"/>
        <family val="2"/>
        <scheme val="minor"/>
      </rPr>
      <t xml:space="preserve"> Jan to May 31, 2022</t>
    </r>
  </si>
  <si>
    <t>Transportation expenses (bus transportation contracts)</t>
  </si>
  <si>
    <t>Supply/Agency Costs</t>
  </si>
  <si>
    <t>Contracts for rug/mat cleaning, water monitoring, security/alarm.</t>
  </si>
  <si>
    <r>
      <t xml:space="preserve">Funding can be used to offset a maximum of 75% of eligible expenses net of any federal/provincial/municipal grants/discounts etc. </t>
    </r>
    <r>
      <rPr>
        <b/>
        <u/>
        <sz val="10"/>
        <color theme="1"/>
        <rFont val="Calibri"/>
        <family val="2"/>
        <scheme val="minor"/>
      </rPr>
      <t>Before and After School Providers (BASP) Mandated Closure Supports</t>
    </r>
    <r>
      <rPr>
        <sz val="10"/>
        <color theme="1"/>
        <rFont val="Calibri"/>
        <family val="2"/>
        <scheme val="minor"/>
      </rPr>
      <t xml:space="preserve"> must be included in this section.</t>
    </r>
  </si>
  <si>
    <t>Program supplies for children’s use consumables (e.g., art and play materials such as paint, paper, crayons, markers, etc.) and non-consumable materials not covered through Special Purpose Funding (e.g., Montessori play materials).</t>
  </si>
  <si>
    <r>
      <t xml:space="preserve">2022 COVID-19 funding is available to support child absenteeism due to mandated closures and self-isolations </t>
    </r>
    <r>
      <rPr>
        <u/>
        <sz val="10"/>
        <color theme="1"/>
        <rFont val="Calibri"/>
        <family val="2"/>
        <scheme val="minor"/>
      </rPr>
      <t>from Jan 1-31, 2022</t>
    </r>
    <r>
      <rPr>
        <sz val="10"/>
        <color theme="1"/>
        <rFont val="Calibri"/>
        <family val="2"/>
        <scheme val="minor"/>
      </rPr>
      <t>. You must complete Tab 4b - Closure by PPH Tool.</t>
    </r>
  </si>
  <si>
    <t>Excludes Costs for Audited Financial Statements and Bookkeeping/Accounting.</t>
  </si>
  <si>
    <r>
      <t xml:space="preserve">The Staff Absenteeism Tool calculates the cost from January 1, 2022 to December 31, 2022 </t>
    </r>
    <r>
      <rPr>
        <b/>
        <sz val="10"/>
        <rFont val="Calibri"/>
        <family val="2"/>
        <scheme val="minor"/>
      </rPr>
      <t xml:space="preserve">AFTER </t>
    </r>
    <r>
      <rPr>
        <sz val="10"/>
        <rFont val="Calibri"/>
        <family val="2"/>
        <scheme val="minor"/>
      </rPr>
      <t xml:space="preserve">your existing absenteesim policy has been exhausted. </t>
    </r>
  </si>
  <si>
    <r>
      <rPr>
        <sz val="10"/>
        <rFont val="Calibri"/>
        <family val="2"/>
        <scheme val="minor"/>
      </rPr>
      <t xml:space="preserve">This Absenteeism tool will calculate the cost for child absenteeism from January 1, 2022 to December 31, 2022, as applicable. </t>
    </r>
    <r>
      <rPr>
        <b/>
        <sz val="10"/>
        <rFont val="Calibri"/>
        <family val="2"/>
        <scheme val="minor"/>
      </rPr>
      <t>Please note that you must cover a minimum of 5 days per month per child (as needed) from January to March 2022.</t>
    </r>
    <r>
      <rPr>
        <sz val="10"/>
        <color rgb="FFC00000"/>
        <rFont val="Calibri"/>
        <family val="2"/>
        <scheme val="minor"/>
      </rPr>
      <t xml:space="preserve"> </t>
    </r>
  </si>
  <si>
    <t xml:space="preserve">From January to March, you must have used your 2022 COVID-19 funds to support a Child Absenteeism Policy that covered a minimum of 5 days per month per child (as needed), to support families whose children do not pass provincial screening and must self-isolate. Starting April 1, 2022, you can determine the number of days you will support under your Child Absenteeism policy. You must complete Tab 4a - Child Absenteeism. </t>
  </si>
  <si>
    <t>This tab is mandatory and must be completed if you used your 2022 COVID-19 Funding for eligible expenses as per the 2022 Special Purpose Funding Guideline.</t>
  </si>
  <si>
    <t xml:space="preserve">Special Purpose Funding (SPF) aims to: support one-time expenses needed to comply with licensing and health requirements, improve program viability, support business transformation, and enhance quality. </t>
  </si>
  <si>
    <t>Amount $</t>
  </si>
  <si>
    <t>Row 23 is mandatory to complete. KPI # 1 to be calculated using data from row 23.</t>
  </si>
  <si>
    <t>2022 COVID-19 Total Allocation</t>
  </si>
  <si>
    <t>Transfer to Row #36</t>
  </si>
  <si>
    <t xml:space="preserve">You can access the 2022 COVID-19 Funding Guideline and other related materials: </t>
  </si>
  <si>
    <r>
      <t xml:space="preserve">Audited financial statements  - </t>
    </r>
    <r>
      <rPr>
        <b/>
        <sz val="10"/>
        <rFont val="Calibri"/>
        <family val="2"/>
        <scheme val="minor"/>
      </rPr>
      <t>Jan 1 to Dec 31, 2022</t>
    </r>
  </si>
  <si>
    <t xml:space="preserve">Audited financial statements costs incurred from Jan 1 to Dec 31, 2022. Attach supporting documentation (e.g. Invoice) if cost is greater than $15,000 when submitting template. </t>
  </si>
  <si>
    <r>
      <t xml:space="preserve">I/We certify that the organization has exhausted all other available funding and that expenses claimed and supported through 2022 COVID-19 have not been previously covered through other EYCC funding streams and other government funding programs (e.g. Rent relief programs, sick benefits, etc.) and that </t>
    </r>
    <r>
      <rPr>
        <b/>
        <u/>
        <sz val="11"/>
        <rFont val="Calibri"/>
        <family val="2"/>
        <scheme val="minor"/>
      </rPr>
      <t>all eligible expenses were only claimed once in the appropriate section</t>
    </r>
    <r>
      <rPr>
        <sz val="11"/>
        <rFont val="Calibri"/>
        <family val="2"/>
        <scheme val="minor"/>
      </rPr>
      <t>.</t>
    </r>
  </si>
  <si>
    <r>
      <t xml:space="preserve">Wages and Benefits for hours spent on recruitment and hiring activities - </t>
    </r>
    <r>
      <rPr>
        <b/>
        <sz val="10"/>
        <rFont val="Calibri"/>
        <family val="2"/>
        <scheme val="minor"/>
      </rPr>
      <t>Jan 1 to Dec 31, 2022</t>
    </r>
  </si>
  <si>
    <r>
      <t xml:space="preserve">Other Recruitment Costs - </t>
    </r>
    <r>
      <rPr>
        <b/>
        <sz val="10"/>
        <rFont val="Calibri"/>
        <family val="2"/>
        <scheme val="minor"/>
      </rPr>
      <t>Jan 1 to Dec 31, 2022</t>
    </r>
  </si>
  <si>
    <t>Wages and mandatory benefits for hours spent conducting recuitment and hiring activities and participating in job fairs (for recruitment purposes). For more details refer to Section 4.I of the guideline.</t>
  </si>
  <si>
    <t xml:space="preserve">To support: A) job posting ads with an external company or post-secondary institution; B) professional and consulting fees for a third-party recruiter/recruitment company not claimed under Administrative Expenses; and C)  job fair registration fees. 
</t>
  </si>
  <si>
    <t xml:space="preserve">Support for Fixed Operating Expenses - See Section B </t>
  </si>
  <si>
    <r>
      <t xml:space="preserve">Wages and benefits- </t>
    </r>
    <r>
      <rPr>
        <b/>
        <sz val="10"/>
        <rFont val="Calibri"/>
        <family val="2"/>
        <scheme val="minor"/>
      </rPr>
      <t>Jan 1 to Dec 31, 2022</t>
    </r>
  </si>
  <si>
    <t>5. Number of actual hours supported with additional paid staff absent / wellness days</t>
  </si>
  <si>
    <t>Budget Category</t>
  </si>
  <si>
    <t>Staff wages and benefits</t>
  </si>
  <si>
    <t>Transportation for children</t>
  </si>
  <si>
    <t xml:space="preserve">Award Budget </t>
  </si>
  <si>
    <t xml:space="preserve">Spent </t>
  </si>
  <si>
    <t xml:space="preserve">Balance </t>
  </si>
  <si>
    <t>Lease and occupancy costs</t>
  </si>
  <si>
    <t>Administration</t>
  </si>
  <si>
    <t>Resources</t>
  </si>
  <si>
    <t>Nuitrition</t>
  </si>
  <si>
    <t>Promotion or Marketing</t>
  </si>
  <si>
    <t>Maintenance, minor improvements</t>
  </si>
  <si>
    <t xml:space="preserve">Other  </t>
  </si>
  <si>
    <t>Total</t>
  </si>
  <si>
    <t>Tab 4b - Room/Centre Closure Directed by Peel Public Health (PPH)</t>
  </si>
  <si>
    <t>GRAND TOTAL - Special Purpose Funding</t>
  </si>
  <si>
    <t>2022 SPECIAL PURPOSE FUNDING GUIDELINE</t>
  </si>
  <si>
    <r>
      <t xml:space="preserve">PLEASE </t>
    </r>
    <r>
      <rPr>
        <b/>
        <u/>
        <sz val="12"/>
        <color rgb="FFC00000"/>
        <rFont val="Calibri"/>
        <family val="2"/>
        <scheme val="minor"/>
      </rPr>
      <t>DO NOT</t>
    </r>
    <r>
      <rPr>
        <b/>
        <sz val="12"/>
        <color rgb="FFC00000"/>
        <rFont val="Calibri"/>
        <family val="2"/>
        <scheme val="minor"/>
      </rPr>
      <t xml:space="preserve"> RECORD ABSENCES RELATED TO PPH DIRECTED CLOSURES ON THIS TAB. THESE ABSENCES SHOULD ONLY BE RECORDED ON TAB 4B - CLOSURE BY PPH TOOL </t>
    </r>
  </si>
  <si>
    <t>PLEASE RECORD ANY ABSENCES RELATED TO THE SCREENING TOOL ON THIS TAB. REFER TO THE 2022 COVID-19 FUNDING GUIDELINE</t>
  </si>
  <si>
    <t>Did you receive any federal or provincial grants in 2022? If so, please indicate below:</t>
  </si>
  <si>
    <r>
      <t xml:space="preserve">PLEASE </t>
    </r>
    <r>
      <rPr>
        <b/>
        <u/>
        <sz val="12"/>
        <color rgb="FFC00000"/>
        <rFont val="Calibri"/>
        <family val="2"/>
        <scheme val="minor"/>
      </rPr>
      <t>RECORD ABSENCES RELATED TO PPH DIRECTED CLOSURES ONLY ON THIS TAB</t>
    </r>
  </si>
  <si>
    <t>Repairs and Maintenance</t>
  </si>
  <si>
    <t>Transformation</t>
  </si>
  <si>
    <t>Play Based Materials</t>
  </si>
  <si>
    <t># of Hours on Recruitment and Hiring Activities</t>
  </si>
  <si>
    <t>Wages and Employer Portion Benefits Per Hour Net of CEWS</t>
  </si>
  <si>
    <t>Please input the following amounts (in orange) under the applicable budget categories in Gov Grants</t>
  </si>
  <si>
    <t>Equipping and Furnishings</t>
  </si>
  <si>
    <t>Other fixed expenses</t>
  </si>
  <si>
    <t>E. Support for Fixed Operating Expenses - See Section B (row 71)</t>
  </si>
  <si>
    <t>EYCC Phase 5 Planning Tool and Reconciliation Template (Jan 1 - Mar 31, 2022; Optional Apr 1 to Dec 31, 2022)</t>
  </si>
  <si>
    <r>
      <t>2022 COVID-19 funding is intended to continue supporting the viability of the licensed child care sector as it recovers from impact of the COVID-19 pandemic. Most eligible expenses are for the period of</t>
    </r>
    <r>
      <rPr>
        <b/>
        <u/>
        <sz val="11"/>
        <color theme="1"/>
        <rFont val="Calibri"/>
        <family val="2"/>
        <scheme val="minor"/>
      </rPr>
      <t xml:space="preserve"> January 1 to December 31, 2022. </t>
    </r>
    <r>
      <rPr>
        <sz val="11"/>
        <color theme="1"/>
        <rFont val="Calibri"/>
        <family val="2"/>
        <scheme val="minor"/>
      </rPr>
      <t xml:space="preserve">
All funding must be spent by December 31, 2022.
If you are a Service Provider impacted by the Before and After School (BASP) mandatory closure that issued a refund/credit to impacted families in 2022, you can use 2022 COVID-19 to support eligible expenses (Please refer to Tab 3 - COVID-19 Funding).
</t>
    </r>
  </si>
  <si>
    <r>
      <t xml:space="preserve">This 2022 COVID-19 Funding Planning Tool and Reconciliation Template is intended to assist you with the tracking and reconciliation of your 2022 COVID-19 funding allocation. You must complete and upload your template to GovGrants by </t>
    </r>
    <r>
      <rPr>
        <sz val="11"/>
        <color rgb="FFC00000"/>
        <rFont val="Calibri"/>
        <family val="2"/>
        <scheme val="minor"/>
      </rPr>
      <t>January 31, 2023</t>
    </r>
    <r>
      <rPr>
        <sz val="11"/>
        <color theme="1"/>
        <rFont val="Calibri"/>
        <family val="2"/>
        <scheme val="minor"/>
      </rPr>
      <t xml:space="preserve">. 
Please complete the green cells in each tab in this Excel workbook. Instructions have been added on each tab for your reference. On Tab 3 - COVID-19 Funding, certain cells are mandatory to complete as indicated. The planning columns are provided to assist you and are optional. All other tabs are mandatory to complete.  
 </t>
    </r>
    <r>
      <rPr>
        <sz val="11"/>
        <color rgb="FFFF0000"/>
        <rFont val="Calibri"/>
        <family val="2"/>
        <scheme val="minor"/>
      </rPr>
      <t xml:space="preserve">
</t>
    </r>
    <r>
      <rPr>
        <sz val="11"/>
        <color theme="1"/>
        <rFont val="Calibri"/>
        <family val="2"/>
        <scheme val="minor"/>
      </rPr>
      <t>Any supporting invoices for expenses over $15,000 listing the services rendered for audited financial statements, bookkeeping and accounting costs must also be uploaded through GovGrants</t>
    </r>
    <r>
      <rPr>
        <sz val="11"/>
        <color rgb="FFFF0000"/>
        <rFont val="Calibri"/>
        <family val="2"/>
        <scheme val="minor"/>
      </rPr>
      <t xml:space="preserve"> </t>
    </r>
    <r>
      <rPr>
        <sz val="11"/>
        <rFont val="Calibri"/>
        <family val="2"/>
        <scheme val="minor"/>
      </rPr>
      <t>by</t>
    </r>
    <r>
      <rPr>
        <sz val="11"/>
        <color rgb="FFC00000"/>
        <rFont val="Calibri"/>
        <family val="2"/>
        <scheme val="minor"/>
      </rPr>
      <t xml:space="preserve"> January 31, 2023</t>
    </r>
    <r>
      <rPr>
        <sz val="11"/>
        <color theme="1"/>
        <rFont val="Calibri"/>
        <family val="2"/>
        <scheme val="minor"/>
      </rPr>
      <t xml:space="preserve">.    
NOTE:  Service Providers must exhaust all federal, provincial, municipal grants/supports for which they are eligible. Failure to maximize supports may result in funding recoveries. Please refer to the 2022 COVID-19 Funding Guideline for funding conditions, reporting and reconciliation, audit and recovery details. All expense claims submitted should relate to child care centres in Peel Region. The Region may conduct random audits of Service Providers' use of funds at any time. 
</t>
    </r>
  </si>
  <si>
    <t>asdf</t>
  </si>
  <si>
    <t>Cell B9 is mandatory to complete.</t>
  </si>
  <si>
    <t># of Units</t>
  </si>
  <si>
    <r>
      <t xml:space="preserve">Support for Child Absenteeism </t>
    </r>
    <r>
      <rPr>
        <b/>
        <sz val="10"/>
        <color rgb="FFC00000"/>
        <rFont val="Calibri"/>
        <family val="2"/>
        <scheme val="minor"/>
      </rPr>
      <t xml:space="preserve">- </t>
    </r>
    <r>
      <rPr>
        <b/>
        <sz val="10"/>
        <rFont val="Calibri"/>
        <family val="2"/>
        <scheme val="minor"/>
      </rPr>
      <t>Refer to tab 4a</t>
    </r>
  </si>
  <si>
    <t>Total Amount $</t>
  </si>
  <si>
    <t xml:space="preserve">Please refer to Tab 1 - Overview and Instructions for link to 2022 COVID-19 Funding Guideline </t>
  </si>
  <si>
    <t>https://peelregion.ca/children/working/service-providers/#support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</si>
</sst>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0_ ;\-#,##0\ "/>
    <numFmt numFmtId="166" formatCode="&quot;$&quot;#,##0"/>
    <numFmt numFmtId="167" formatCode="_-* #,##0_-;\-* #,##0_-;_-* &quot;-&quot;??_-;_-@_-"/>
  </numFmts>
  <fonts count="89" x14ac:knownFonts="1">
    <font>
      <sz val="11"/>
      <color theme="1"/>
      <name val="Calibri"/>
      <family val="2"/>
      <scheme val="minor"/>
    </font>
    <font>
      <sz val="11"/>
      <color theme="1"/>
      <name val="Calibri"/>
      <family val="2"/>
      <scheme val="minor"/>
    </font>
    <font>
      <sz val="10"/>
      <name val="Arial"/>
      <family val="2"/>
    </font>
    <font>
      <sz val="11"/>
      <color theme="1"/>
      <name val="Arial"/>
      <family val="2"/>
    </font>
    <font>
      <sz val="11"/>
      <color theme="0"/>
      <name val="Calibri"/>
      <family val="2"/>
      <scheme val="minor"/>
    </font>
    <font>
      <sz val="11"/>
      <name val="Arial"/>
      <family val="2"/>
    </font>
    <font>
      <b/>
      <sz val="14"/>
      <color theme="1"/>
      <name val="Arial"/>
      <family val="2"/>
    </font>
    <font>
      <b/>
      <sz val="11"/>
      <color rgb="FF7030A0"/>
      <name val="Arial"/>
      <family val="2"/>
    </font>
    <font>
      <b/>
      <sz val="11"/>
      <color theme="1"/>
      <name val="Calibri"/>
      <family val="2"/>
      <scheme val="minor"/>
    </font>
    <font>
      <sz val="11"/>
      <color rgb="FFFF0000"/>
      <name val="Arial"/>
      <family val="2"/>
    </font>
    <font>
      <b/>
      <sz val="11"/>
      <color rgb="FFFF0000"/>
      <name val="Arial"/>
      <family val="2"/>
    </font>
    <font>
      <b/>
      <sz val="11"/>
      <color rgb="FFC00000"/>
      <name val="Arial"/>
      <family val="2"/>
    </font>
    <font>
      <b/>
      <sz val="11"/>
      <color rgb="FF7030A0"/>
      <name val="Calibri"/>
      <family val="2"/>
      <scheme val="minor"/>
    </font>
    <font>
      <sz val="10"/>
      <color rgb="FFC00000"/>
      <name val="Arial"/>
      <family val="2"/>
    </font>
    <font>
      <b/>
      <sz val="14"/>
      <color theme="0"/>
      <name val="Calibri"/>
      <family val="2"/>
      <scheme val="minor"/>
    </font>
    <font>
      <sz val="1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2"/>
      <color theme="0"/>
      <name val="Calibri"/>
      <family val="2"/>
      <scheme val="minor"/>
    </font>
    <font>
      <b/>
      <sz val="10"/>
      <color theme="9" tint="-0.249977111117893"/>
      <name val="Calibri"/>
      <family val="2"/>
      <scheme val="minor"/>
    </font>
    <font>
      <b/>
      <sz val="10"/>
      <color theme="5" tint="-0.499984740745262"/>
      <name val="Calibri"/>
      <family val="2"/>
      <scheme val="minor"/>
    </font>
    <font>
      <sz val="10"/>
      <name val="Calibri"/>
      <family val="2"/>
      <scheme val="minor"/>
    </font>
    <font>
      <b/>
      <sz val="10"/>
      <name val="Calibri"/>
      <family val="2"/>
      <scheme val="minor"/>
    </font>
    <font>
      <sz val="10"/>
      <color rgb="FFFF0000"/>
      <name val="Calibri"/>
      <family val="2"/>
      <scheme val="minor"/>
    </font>
    <font>
      <b/>
      <sz val="18"/>
      <color theme="3"/>
      <name val="Calibri Light"/>
      <family val="2"/>
      <scheme val="major"/>
    </font>
    <font>
      <b/>
      <sz val="10"/>
      <color rgb="FFC00000"/>
      <name val="Calibri"/>
      <family val="2"/>
      <scheme val="minor"/>
    </font>
    <font>
      <sz val="11"/>
      <color theme="8" tint="-0.249977111117893"/>
      <name val="Calibri"/>
      <family val="2"/>
      <scheme val="minor"/>
    </font>
    <font>
      <b/>
      <u/>
      <sz val="11"/>
      <color theme="1"/>
      <name val="Calibri"/>
      <family val="2"/>
      <scheme val="minor"/>
    </font>
    <font>
      <b/>
      <i/>
      <sz val="11"/>
      <color theme="1"/>
      <name val="Calibri"/>
      <family val="2"/>
      <scheme val="minor"/>
    </font>
    <font>
      <b/>
      <sz val="12"/>
      <color theme="1"/>
      <name val="Calibri"/>
      <family val="2"/>
      <scheme val="minor"/>
    </font>
    <font>
      <sz val="12"/>
      <color theme="1"/>
      <name val="Arial"/>
      <family val="2"/>
    </font>
    <font>
      <sz val="11"/>
      <color rgb="FF7030A0"/>
      <name val="Calibri"/>
      <family val="2"/>
      <scheme val="minor"/>
    </font>
    <font>
      <sz val="12"/>
      <color theme="1"/>
      <name val="Calibri"/>
      <family val="2"/>
      <scheme val="minor"/>
    </font>
    <font>
      <b/>
      <sz val="11"/>
      <name val="Calibri"/>
      <family val="2"/>
      <scheme val="minor"/>
    </font>
    <font>
      <sz val="10"/>
      <color rgb="FFC00000"/>
      <name val="Calibri"/>
      <family val="2"/>
      <scheme val="minor"/>
    </font>
    <font>
      <b/>
      <sz val="11"/>
      <color theme="8" tint="-0.499984740745262"/>
      <name val="Calibri"/>
      <family val="2"/>
      <scheme val="minor"/>
    </font>
    <font>
      <b/>
      <sz val="10"/>
      <color theme="4" tint="-0.499984740745262"/>
      <name val="Calibri"/>
      <family val="2"/>
      <scheme val="minor"/>
    </font>
    <font>
      <sz val="10"/>
      <color rgb="FF7030A0"/>
      <name val="Calibri"/>
      <family val="2"/>
      <scheme val="minor"/>
    </font>
    <font>
      <b/>
      <sz val="10"/>
      <color rgb="FF7030A0"/>
      <name val="Calibri"/>
      <family val="2"/>
      <scheme val="minor"/>
    </font>
    <font>
      <b/>
      <sz val="10"/>
      <color theme="0"/>
      <name val="Calibri"/>
      <family val="2"/>
      <scheme val="minor"/>
    </font>
    <font>
      <b/>
      <sz val="10"/>
      <color rgb="FFFF0000"/>
      <name val="Calibri"/>
      <family val="2"/>
      <scheme val="minor"/>
    </font>
    <font>
      <b/>
      <sz val="10"/>
      <color theme="8" tint="-0.499984740745262"/>
      <name val="Calibri"/>
      <family val="2"/>
      <scheme val="minor"/>
    </font>
    <font>
      <b/>
      <sz val="12"/>
      <name val="Calibri"/>
      <family val="2"/>
      <scheme val="minor"/>
    </font>
    <font>
      <b/>
      <sz val="12"/>
      <color theme="8" tint="-0.499984740745262"/>
      <name val="Calibri"/>
      <family val="2"/>
      <scheme val="minor"/>
    </font>
    <font>
      <sz val="10"/>
      <color theme="0"/>
      <name val="Calibri"/>
      <family val="2"/>
      <scheme val="minor"/>
    </font>
    <font>
      <sz val="11"/>
      <color rgb="FF7030A0"/>
      <name val="Arial"/>
      <family val="2"/>
    </font>
    <font>
      <b/>
      <sz val="11"/>
      <color rgb="FFC00000"/>
      <name val="Calibri"/>
      <family val="2"/>
      <scheme val="minor"/>
    </font>
    <font>
      <b/>
      <sz val="11"/>
      <color theme="4" tint="-0.499984740745262"/>
      <name val="Calibri"/>
      <family val="2"/>
      <scheme val="minor"/>
    </font>
    <font>
      <sz val="11"/>
      <color rgb="FFC00000"/>
      <name val="Calibri"/>
      <family val="2"/>
      <scheme val="minor"/>
    </font>
    <font>
      <sz val="8"/>
      <name val="Calibri"/>
      <family val="2"/>
      <scheme val="minor"/>
    </font>
    <font>
      <sz val="12.5"/>
      <color theme="1"/>
      <name val="Arial"/>
      <family val="2"/>
    </font>
    <font>
      <sz val="12.5"/>
      <name val="Arial"/>
      <family val="2"/>
    </font>
    <font>
      <b/>
      <sz val="10.5"/>
      <color theme="5" tint="-0.499984740745262"/>
      <name val="Calibri"/>
      <family val="2"/>
      <scheme val="minor"/>
    </font>
    <font>
      <sz val="10"/>
      <color theme="5" tint="-0.499984740745262"/>
      <name val="Calibri"/>
      <family val="2"/>
      <scheme val="minor"/>
    </font>
    <font>
      <b/>
      <sz val="11"/>
      <color rgb="FFFF0000"/>
      <name val="Calibri"/>
      <family val="2"/>
      <scheme val="minor"/>
    </font>
    <font>
      <b/>
      <sz val="12"/>
      <color rgb="FFC00000"/>
      <name val="Calibri"/>
      <family val="2"/>
      <scheme val="minor"/>
    </font>
    <font>
      <b/>
      <u/>
      <sz val="12"/>
      <color rgb="FFC00000"/>
      <name val="Calibri"/>
      <family val="2"/>
      <scheme val="minor"/>
    </font>
    <font>
      <sz val="12"/>
      <color theme="0"/>
      <name val="Calibri"/>
      <family val="2"/>
      <scheme val="minor"/>
    </font>
    <font>
      <sz val="12"/>
      <name val="Calibri"/>
      <family val="2"/>
      <scheme val="minor"/>
    </font>
    <font>
      <b/>
      <sz val="14"/>
      <name val="Calibri"/>
      <family val="2"/>
      <scheme val="minor"/>
    </font>
    <font>
      <sz val="12.5"/>
      <color theme="1"/>
      <name val="Calibri"/>
      <family val="2"/>
      <scheme val="minor"/>
    </font>
    <font>
      <sz val="12.5"/>
      <name val="Calibri"/>
      <family val="2"/>
      <scheme val="minor"/>
    </font>
    <font>
      <b/>
      <sz val="12.5"/>
      <name val="Calibri"/>
      <family val="2"/>
      <scheme val="minor"/>
    </font>
    <font>
      <b/>
      <sz val="14"/>
      <color theme="8" tint="-0.499984740745262"/>
      <name val="Calibri"/>
      <family val="2"/>
      <scheme val="minor"/>
    </font>
    <font>
      <b/>
      <sz val="11"/>
      <color theme="1"/>
      <name val="Arial"/>
      <family val="2"/>
    </font>
    <font>
      <u/>
      <sz val="10"/>
      <color theme="1"/>
      <name val="Calibri"/>
      <family val="2"/>
      <scheme val="minor"/>
    </font>
    <font>
      <sz val="14"/>
      <color theme="1"/>
      <name val="Calibri"/>
      <family val="2"/>
      <scheme val="minor"/>
    </font>
    <font>
      <b/>
      <sz val="11"/>
      <name val="Arial"/>
      <family val="2"/>
    </font>
    <font>
      <i/>
      <sz val="11"/>
      <name val="Calibri"/>
      <family val="2"/>
      <scheme val="minor"/>
    </font>
    <font>
      <b/>
      <sz val="32"/>
      <color rgb="FFFF0000"/>
      <name val="Calibri"/>
      <family val="2"/>
      <scheme val="minor"/>
    </font>
    <font>
      <b/>
      <u/>
      <sz val="10"/>
      <name val="Calibri"/>
      <family val="2"/>
      <scheme val="minor"/>
    </font>
    <font>
      <b/>
      <u/>
      <sz val="10"/>
      <color theme="1"/>
      <name val="Calibri"/>
      <family val="2"/>
      <scheme val="minor"/>
    </font>
    <font>
      <b/>
      <u/>
      <sz val="11"/>
      <name val="Calibri"/>
      <family val="2"/>
      <scheme val="minor"/>
    </font>
    <font>
      <sz val="8"/>
      <color rgb="FF333333"/>
      <name val="Helvetica"/>
    </font>
    <font>
      <b/>
      <sz val="15"/>
      <color rgb="FF000000"/>
      <name val="Helvetica"/>
    </font>
    <font>
      <sz val="15"/>
      <color theme="1"/>
      <name val="Calibri"/>
      <family val="2"/>
      <scheme val="minor"/>
    </font>
    <font>
      <sz val="15"/>
      <color rgb="FF333333"/>
      <name val="Helvetica"/>
    </font>
    <font>
      <b/>
      <sz val="15"/>
      <color rgb="FF333333"/>
      <name val="Helvetica"/>
    </font>
    <font>
      <b/>
      <sz val="15"/>
      <color rgb="FF000000"/>
      <name val="Calibri"/>
      <family val="2"/>
      <scheme val="minor"/>
    </font>
    <font>
      <b/>
      <sz val="15"/>
      <color theme="1"/>
      <name val="Calibri"/>
      <family val="2"/>
      <scheme val="minor"/>
    </font>
    <font>
      <b/>
      <u/>
      <sz val="15"/>
      <color theme="10"/>
      <name val="Calibri"/>
      <family val="2"/>
      <scheme val="minor"/>
    </font>
    <font>
      <b/>
      <sz val="18"/>
      <color rgb="FFFF0000"/>
      <name val="Calibri"/>
      <family val="2"/>
      <scheme val="minor"/>
    </font>
    <font>
      <sz val="18"/>
      <color rgb="FFFF0000"/>
      <name val="Calibri"/>
      <family val="2"/>
      <scheme val="minor"/>
    </font>
    <font>
      <sz val="10"/>
      <color theme="2" tint="-0.249977111117893"/>
      <name val="Calibri"/>
      <family val="2"/>
      <scheme val="minor"/>
    </font>
    <font>
      <sz val="18"/>
      <color theme="1"/>
      <name val="Calibri"/>
      <family val="2"/>
      <scheme val="minor"/>
    </font>
    <font>
      <b/>
      <sz val="15"/>
      <color theme="8" tint="-0.49998474074526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499984740745262"/>
        <bgColor indexed="64"/>
      </patternFill>
    </fill>
    <fill>
      <patternFill patternType="solid">
        <fgColor theme="8" tint="-0.49998474074526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s>
  <borders count="109">
    <border>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theme="8" tint="0.39988402966399123"/>
      </left>
      <right style="thin">
        <color theme="8" tint="0.39988402966399123"/>
      </right>
      <top/>
      <bottom style="thin">
        <color theme="8" tint="0.39988402966399123"/>
      </bottom>
      <diagonal/>
    </border>
    <border>
      <left style="thin">
        <color theme="8" tint="0.39994506668294322"/>
      </left>
      <right style="thin">
        <color theme="8" tint="0.39994506668294322"/>
      </right>
      <top/>
      <bottom/>
      <diagonal/>
    </border>
    <border>
      <left style="thin">
        <color theme="8" tint="0.39988402966399123"/>
      </left>
      <right style="thick">
        <color theme="8" tint="0.39991454817346722"/>
      </right>
      <top style="thin">
        <color theme="8" tint="0.39988402966399123"/>
      </top>
      <bottom style="thin">
        <color theme="8" tint="0.39988402966399123"/>
      </bottom>
      <diagonal/>
    </border>
    <border>
      <left style="thin">
        <color theme="8" tint="0.39994506668294322"/>
      </left>
      <right style="thin">
        <color theme="8" tint="0.39994506668294322"/>
      </right>
      <top/>
      <bottom style="thin">
        <color theme="8" tint="0.39994506668294322"/>
      </bottom>
      <diagonal/>
    </border>
    <border>
      <left style="thin">
        <color indexed="64"/>
      </left>
      <right style="thin">
        <color indexed="64"/>
      </right>
      <top style="thin">
        <color indexed="64"/>
      </top>
      <bottom style="thin">
        <color indexed="64"/>
      </bottom>
      <diagonal/>
    </border>
    <border>
      <left style="thin">
        <color theme="8" tint="0.39994506668294322"/>
      </left>
      <right style="thin">
        <color theme="8" tint="0.39994506668294322"/>
      </right>
      <top/>
      <bottom style="thick">
        <color theme="8" tint="0.39991454817346722"/>
      </bottom>
      <diagonal/>
    </border>
    <border>
      <left style="thin">
        <color theme="8" tint="0.39994506668294322"/>
      </left>
      <right style="thin">
        <color theme="8" tint="0.39994506668294322"/>
      </right>
      <top style="thin">
        <color theme="8" tint="0.39994506668294322"/>
      </top>
      <bottom style="thin">
        <color theme="8" tint="0.39991454817346722"/>
      </bottom>
      <diagonal/>
    </border>
    <border>
      <left style="thin">
        <color theme="8" tint="0.39988402966399123"/>
      </left>
      <right style="thick">
        <color theme="8" tint="0.39991454817346722"/>
      </right>
      <top style="thin">
        <color theme="8" tint="0.39988402966399123"/>
      </top>
      <bottom style="thin">
        <color theme="8" tint="0.39985351115451523"/>
      </bottom>
      <diagonal/>
    </border>
    <border>
      <left style="thin">
        <color theme="8" tint="0.39988402966399123"/>
      </left>
      <right style="thick">
        <color theme="8" tint="0.39991454817346722"/>
      </right>
      <top/>
      <bottom style="thin">
        <color theme="8" tint="0.39988402966399123"/>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diagonal/>
    </border>
    <border>
      <left/>
      <right style="thin">
        <color theme="8" tint="0.39994506668294322"/>
      </right>
      <top style="thin">
        <color theme="8" tint="0.39994506668294322"/>
      </top>
      <bottom style="thin">
        <color theme="8" tint="0.39994506668294322"/>
      </bottom>
      <diagonal/>
    </border>
    <border>
      <left style="thin">
        <color theme="8" tint="0.39988402966399123"/>
      </left>
      <right style="thick">
        <color theme="8" tint="0.39991454817346722"/>
      </right>
      <top style="thin">
        <color theme="8" tint="0.39988402966399123"/>
      </top>
      <bottom/>
      <diagonal/>
    </border>
    <border>
      <left/>
      <right style="thin">
        <color theme="8" tint="0.39994506668294322"/>
      </right>
      <top/>
      <bottom/>
      <diagonal/>
    </border>
    <border>
      <left style="thin">
        <color theme="8" tint="0.39994506668294322"/>
      </left>
      <right/>
      <top style="thin">
        <color theme="8" tint="0.39994506668294322"/>
      </top>
      <bottom/>
      <diagonal/>
    </border>
    <border>
      <left/>
      <right style="thin">
        <color theme="8" tint="0.39994506668294322"/>
      </right>
      <top style="thin">
        <color theme="8" tint="0.39994506668294322"/>
      </top>
      <bottom/>
      <diagonal/>
    </border>
    <border>
      <left style="thin">
        <color theme="8" tint="0.39994506668294322"/>
      </left>
      <right/>
      <top/>
      <bottom style="thin">
        <color theme="8" tint="0.39994506668294322"/>
      </bottom>
      <diagonal/>
    </border>
    <border>
      <left/>
      <right/>
      <top/>
      <bottom style="thin">
        <color theme="8" tint="0.39994506668294322"/>
      </bottom>
      <diagonal/>
    </border>
    <border>
      <left/>
      <right style="thin">
        <color theme="8" tint="0.39994506668294322"/>
      </right>
      <top/>
      <bottom style="thin">
        <color theme="8" tint="0.39994506668294322"/>
      </bottom>
      <diagonal/>
    </border>
    <border>
      <left style="thin">
        <color theme="8" tint="0.39994506668294322"/>
      </left>
      <right/>
      <top/>
      <bottom/>
      <diagonal/>
    </border>
    <border>
      <left style="thin">
        <color theme="8" tint="0.39991454817346722"/>
      </left>
      <right/>
      <top/>
      <bottom/>
      <diagonal/>
    </border>
    <border>
      <left style="thin">
        <color theme="8" tint="0.39991454817346722"/>
      </left>
      <right style="thin">
        <color theme="8" tint="0.39994506668294322"/>
      </right>
      <top style="thin">
        <color theme="8" tint="0.39994506668294322"/>
      </top>
      <bottom/>
      <diagonal/>
    </border>
    <border>
      <left/>
      <right style="thick">
        <color theme="8" tint="0.39991454817346722"/>
      </right>
      <top style="thin">
        <color theme="8" tint="0.39988402966399123"/>
      </top>
      <bottom/>
      <diagonal/>
    </border>
    <border>
      <left style="thin">
        <color theme="8" tint="0.39991454817346722"/>
      </left>
      <right style="thin">
        <color theme="8" tint="0.39991454817346722"/>
      </right>
      <top style="thin">
        <color theme="8" tint="0.39994506668294322"/>
      </top>
      <bottom style="thin">
        <color theme="8" tint="0.39991454817346722"/>
      </bottom>
      <diagonal/>
    </border>
    <border>
      <left style="thin">
        <color theme="8" tint="0.39991454817346722"/>
      </left>
      <right style="thin">
        <color theme="8" tint="0.39991454817346722"/>
      </right>
      <top style="thin">
        <color theme="8" tint="0.39994506668294322"/>
      </top>
      <bottom style="thin">
        <color theme="8" tint="0.39988402966399123"/>
      </bottom>
      <diagonal/>
    </border>
    <border>
      <left style="thin">
        <color theme="8" tint="0.39991454817346722"/>
      </left>
      <right style="thin">
        <color theme="8" tint="0.39991454817346722"/>
      </right>
      <top style="thin">
        <color theme="8" tint="0.39988402966399123"/>
      </top>
      <bottom style="thin">
        <color theme="8" tint="0.39991454817346722"/>
      </bottom>
      <diagonal/>
    </border>
    <border>
      <left style="thin">
        <color theme="8" tint="0.39994506668294322"/>
      </left>
      <right style="thin">
        <color theme="8" tint="0.39994506668294322"/>
      </right>
      <top style="thin">
        <color theme="8" tint="0.39991454817346722"/>
      </top>
      <bottom style="thick">
        <color theme="8" tint="0.39991454817346722"/>
      </bottom>
      <diagonal/>
    </border>
    <border>
      <left style="thin">
        <color theme="8" tint="0.39988402966399123"/>
      </left>
      <right style="thick">
        <color theme="8" tint="0.3999145481734672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thin">
        <color theme="8" tint="0.39994506668294322"/>
      </top>
      <bottom style="thin">
        <color theme="8" tint="0.39994506668294322"/>
      </bottom>
      <diagonal/>
    </border>
    <border>
      <left style="medium">
        <color theme="8" tint="0.39991454817346722"/>
      </left>
      <right style="medium">
        <color theme="8" tint="0.39991454817346722"/>
      </right>
      <top style="medium">
        <color theme="8" tint="0.39994506668294322"/>
      </top>
      <bottom style="medium">
        <color theme="8" tint="0.39991454817346722"/>
      </bottom>
      <diagonal/>
    </border>
    <border>
      <left style="medium">
        <color theme="8" tint="0.39991454817346722"/>
      </left>
      <right style="thin">
        <color theme="8" tint="0.39994506668294322"/>
      </right>
      <top style="medium">
        <color theme="8" tint="0.39994506668294322"/>
      </top>
      <bottom style="thin">
        <color theme="8" tint="0.39994506668294322"/>
      </bottom>
      <diagonal/>
    </border>
    <border>
      <left style="thin">
        <color theme="8" tint="0.39994506668294322"/>
      </left>
      <right style="thin">
        <color theme="8" tint="0.39994506668294322"/>
      </right>
      <top style="medium">
        <color theme="8" tint="0.39994506668294322"/>
      </top>
      <bottom style="thin">
        <color theme="8" tint="0.39994506668294322"/>
      </bottom>
      <diagonal/>
    </border>
    <border>
      <left style="thin">
        <color theme="8" tint="0.39994506668294322"/>
      </left>
      <right style="medium">
        <color theme="8" tint="0.39991454817346722"/>
      </right>
      <top style="medium">
        <color theme="8" tint="0.39994506668294322"/>
      </top>
      <bottom style="thin">
        <color theme="8" tint="0.39994506668294322"/>
      </bottom>
      <diagonal/>
    </border>
    <border>
      <left style="medium">
        <color theme="8" tint="0.39991454817346722"/>
      </left>
      <right style="medium">
        <color theme="8" tint="0.39991454817346722"/>
      </right>
      <top style="thin">
        <color theme="8" tint="0.39994506668294322"/>
      </top>
      <bottom style="thin">
        <color theme="8" tint="0.39994506668294322"/>
      </bottom>
      <diagonal/>
    </border>
    <border>
      <left style="thin">
        <color theme="8" tint="0.39985351115451523"/>
      </left>
      <right style="thin">
        <color theme="8" tint="0.39985351115451523"/>
      </right>
      <top style="thin">
        <color theme="8" tint="0.39988402966399123"/>
      </top>
      <bottom style="thin">
        <color theme="8" tint="0.39994506668294322"/>
      </bottom>
      <diagonal/>
    </border>
    <border>
      <left style="thin">
        <color theme="8" tint="0.39991454817346722"/>
      </left>
      <right style="thin">
        <color theme="8" tint="0.39991454817346722"/>
      </right>
      <top style="thin">
        <color theme="8" tint="0.39994506668294322"/>
      </top>
      <bottom style="thin">
        <color theme="8" tint="0.39994506668294322"/>
      </bottom>
      <diagonal/>
    </border>
    <border>
      <left style="thin">
        <color theme="8" tint="0.39994506668294322"/>
      </left>
      <right style="thin">
        <color theme="8" tint="0.39991454817346722"/>
      </right>
      <top style="thin">
        <color theme="8" tint="0.39994506668294322"/>
      </top>
      <bottom style="thin">
        <color theme="8" tint="0.39994506668294322"/>
      </bottom>
      <diagonal/>
    </border>
    <border>
      <left style="medium">
        <color indexed="64"/>
      </left>
      <right style="thin">
        <color theme="8" tint="0.39994506668294322"/>
      </right>
      <top style="medium">
        <color indexed="64"/>
      </top>
      <bottom style="medium">
        <color indexed="64"/>
      </bottom>
      <diagonal/>
    </border>
    <border>
      <left style="thin">
        <color theme="8" tint="0.39994506668294322"/>
      </left>
      <right style="thin">
        <color theme="8" tint="0.39994506668294322"/>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8" tint="0.39994506668294322"/>
      </left>
      <right/>
      <top style="thin">
        <color theme="4" tint="0.39997558519241921"/>
      </top>
      <bottom/>
      <diagonal/>
    </border>
    <border>
      <left/>
      <right/>
      <top style="thin">
        <color theme="4" tint="0.39997558519241921"/>
      </top>
      <bottom/>
      <diagonal/>
    </border>
    <border>
      <left/>
      <right style="thin">
        <color theme="8" tint="0.39994506668294322"/>
      </right>
      <top style="thin">
        <color theme="4" tint="0.39997558519241921"/>
      </top>
      <bottom/>
      <diagonal/>
    </border>
    <border>
      <left style="thin">
        <color theme="8" tint="0.39985351115451523"/>
      </left>
      <right style="thick">
        <color theme="8" tint="0.39991454817346722"/>
      </right>
      <top style="thin">
        <color theme="8" tint="0.39988402966399123"/>
      </top>
      <bottom/>
      <diagonal/>
    </border>
    <border>
      <left style="thin">
        <color theme="8" tint="0.39985351115451523"/>
      </left>
      <right style="thick">
        <color theme="8" tint="0.39991454817346722"/>
      </right>
      <top/>
      <bottom/>
      <diagonal/>
    </border>
    <border>
      <left style="thin">
        <color theme="8" tint="0.39985351115451523"/>
      </left>
      <right style="thick">
        <color theme="8" tint="0.39991454817346722"/>
      </right>
      <top/>
      <bottom style="thin">
        <color theme="8" tint="0.39988402966399123"/>
      </bottom>
      <diagonal/>
    </border>
    <border>
      <left/>
      <right style="thick">
        <color theme="8" tint="0.39991454817346722"/>
      </right>
      <top style="thin">
        <color theme="8" tint="0.39988402966399123"/>
      </top>
      <bottom style="thin">
        <color theme="8" tint="0.39988402966399123"/>
      </bottom>
      <diagonal/>
    </border>
    <border>
      <left style="thin">
        <color theme="8" tint="0.39994506668294322"/>
      </left>
      <right style="medium">
        <color theme="1"/>
      </right>
      <top style="medium">
        <color indexed="64"/>
      </top>
      <bottom style="medium">
        <color indexed="64"/>
      </bottom>
      <diagonal/>
    </border>
    <border>
      <left style="thin">
        <color theme="8" tint="0.39991454817346722"/>
      </left>
      <right style="thin">
        <color theme="8" tint="0.39991454817346722"/>
      </right>
      <top style="thin">
        <color theme="8" tint="0.39991454817346722"/>
      </top>
      <bottom style="thin">
        <color theme="8" tint="0.39994506668294322"/>
      </bottom>
      <diagonal/>
    </border>
    <border>
      <left/>
      <right/>
      <top style="thin">
        <color theme="8" tint="0.39994506668294322"/>
      </top>
      <bottom style="thin">
        <color theme="8" tint="0.39988402966399123"/>
      </bottom>
      <diagonal/>
    </border>
    <border>
      <left style="thin">
        <color theme="8" tint="0.39994506668294322"/>
      </left>
      <right/>
      <top style="thin">
        <color theme="8" tint="0.39991454817346722"/>
      </top>
      <bottom style="thick">
        <color theme="8" tint="0.39991454817346722"/>
      </bottom>
      <diagonal/>
    </border>
    <border>
      <left style="medium">
        <color indexed="64"/>
      </left>
      <right style="medium">
        <color indexed="64"/>
      </right>
      <top/>
      <bottom/>
      <diagonal/>
    </border>
    <border>
      <left style="medium">
        <color indexed="64"/>
      </left>
      <right style="medium">
        <color indexed="64"/>
      </right>
      <top style="thin">
        <color theme="8" tint="0.39994506668294322"/>
      </top>
      <bottom style="thin">
        <color theme="8" tint="0.39994506668294322"/>
      </bottom>
      <diagonal/>
    </border>
    <border>
      <left style="medium">
        <color indexed="64"/>
      </left>
      <right style="medium">
        <color indexed="64"/>
      </right>
      <top style="thin">
        <color theme="8" tint="0.39991454817346722"/>
      </top>
      <bottom style="thick">
        <color theme="8" tint="0.39991454817346722"/>
      </bottom>
      <diagonal/>
    </border>
    <border>
      <left style="medium">
        <color indexed="64"/>
      </left>
      <right style="medium">
        <color indexed="64"/>
      </right>
      <top/>
      <bottom style="medium">
        <color indexed="64"/>
      </bottom>
      <diagonal/>
    </border>
    <border>
      <left style="thin">
        <color theme="8" tint="0.39994506668294322"/>
      </left>
      <right/>
      <top style="thin">
        <color theme="8" tint="0.39991454817346722"/>
      </top>
      <bottom/>
      <diagonal/>
    </border>
    <border>
      <left/>
      <right/>
      <top style="thin">
        <color theme="8" tint="0.39991454817346722"/>
      </top>
      <bottom/>
      <diagonal/>
    </border>
    <border>
      <left style="thin">
        <color theme="8" tint="0.39994506668294322"/>
      </left>
      <right style="thin">
        <color theme="8" tint="0.39991454817346722"/>
      </right>
      <top style="thin">
        <color theme="8" tint="0.39994506668294322"/>
      </top>
      <bottom style="thin">
        <color theme="8" tint="0.399914548173467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theme="8" tint="0.39994506668294322"/>
      </left>
      <right style="medium">
        <color indexed="64"/>
      </right>
      <top style="medium">
        <color indexed="64"/>
      </top>
      <bottom style="medium">
        <color indexed="64"/>
      </bottom>
      <diagonal/>
    </border>
    <border>
      <left/>
      <right/>
      <top style="thin">
        <color theme="8" tint="0.39994506668294322"/>
      </top>
      <bottom style="thin">
        <color theme="8" tint="0.39991454817346722"/>
      </bottom>
      <diagonal/>
    </border>
    <border>
      <left style="medium">
        <color rgb="FFDDDDDD"/>
      </left>
      <right/>
      <top style="medium">
        <color rgb="FFDDDDDD"/>
      </top>
      <bottom/>
      <diagonal/>
    </border>
    <border>
      <left style="medium">
        <color rgb="FFDDDDDD"/>
      </left>
      <right style="medium">
        <color rgb="FFDDDDDD"/>
      </right>
      <top style="medium">
        <color rgb="FFDDDDDD"/>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top/>
      <bottom style="medium">
        <color rgb="FFDDDDDD"/>
      </bottom>
      <diagonal/>
    </border>
    <border>
      <left style="thin">
        <color theme="8" tint="0.39994506668294322"/>
      </left>
      <right/>
      <top style="thin">
        <color theme="8" tint="0.39994506668294322"/>
      </top>
      <bottom style="thin">
        <color theme="8" tint="0.39991454817346722"/>
      </bottom>
      <diagonal/>
    </border>
    <border>
      <left/>
      <right style="thin">
        <color theme="8" tint="0.39994506668294322"/>
      </right>
      <top style="thin">
        <color theme="8" tint="0.39994506668294322"/>
      </top>
      <bottom style="thin">
        <color theme="8" tint="0.39991454817346722"/>
      </bottom>
      <diagonal/>
    </border>
    <border>
      <left/>
      <right style="thick">
        <color theme="8" tint="0.39991454817346722"/>
      </right>
      <top/>
      <bottom style="thin">
        <color theme="8" tint="0.39988402966399123"/>
      </bottom>
      <diagonal/>
    </border>
    <border>
      <left/>
      <right/>
      <top/>
      <bottom style="thin">
        <color theme="8" tint="0.399914548173467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8" tint="0.39994506668294322"/>
      </top>
      <bottom/>
      <diagonal/>
    </border>
    <border>
      <left style="thin">
        <color indexed="64"/>
      </left>
      <right style="thin">
        <color indexed="64"/>
      </right>
      <top style="thin">
        <color theme="8" tint="0.39994506668294322"/>
      </top>
      <bottom style="thin">
        <color theme="8" tint="0.39994506668294322"/>
      </bottom>
      <diagonal/>
    </border>
    <border>
      <left style="thin">
        <color indexed="64"/>
      </left>
      <right style="thin">
        <color indexed="64"/>
      </right>
      <top style="thin">
        <color theme="8" tint="0.39994506668294322"/>
      </top>
      <bottom style="thin">
        <color theme="8" tint="0.39991454817346722"/>
      </bottom>
      <diagonal/>
    </border>
    <border>
      <left style="thin">
        <color indexed="64"/>
      </left>
      <right style="thin">
        <color indexed="64"/>
      </right>
      <top/>
      <bottom style="thin">
        <color theme="8" tint="0.39991454817346722"/>
      </bottom>
      <diagonal/>
    </border>
    <border>
      <left style="thin">
        <color indexed="64"/>
      </left>
      <right style="thin">
        <color indexed="64"/>
      </right>
      <top style="thin">
        <color theme="8" tint="0.39991454817346722"/>
      </top>
      <bottom style="thin">
        <color theme="8" tint="0.39994506668294322"/>
      </bottom>
      <diagonal/>
    </border>
    <border>
      <left style="thin">
        <color indexed="64"/>
      </left>
      <right style="thin">
        <color indexed="64"/>
      </right>
      <top/>
      <bottom style="thin">
        <color indexed="64"/>
      </bottom>
      <diagonal/>
    </border>
    <border>
      <left style="thin">
        <color indexed="64"/>
      </left>
      <right style="thin">
        <color indexed="64"/>
      </right>
      <top style="thin">
        <color theme="8" tint="0.39994506668294322"/>
      </top>
      <bottom style="thin">
        <color theme="4" tint="0.39994506668294322"/>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25">
    <xf numFmtId="0" fontId="0" fillId="0" borderId="0" xfId="0"/>
    <xf numFmtId="0" fontId="0" fillId="0" borderId="0" xfId="0" applyFill="1"/>
    <xf numFmtId="0" fontId="0" fillId="0" borderId="0" xfId="0"/>
    <xf numFmtId="0" fontId="3" fillId="0" borderId="0" xfId="0" applyFont="1" applyProtection="1"/>
    <xf numFmtId="0" fontId="3" fillId="0" borderId="0" xfId="0" applyFont="1" applyAlignment="1" applyProtection="1">
      <alignment vertical="center"/>
    </xf>
    <xf numFmtId="0" fontId="3" fillId="0" borderId="0" xfId="0" applyFont="1" applyAlignment="1" applyProtection="1">
      <alignment horizontal="left" vertical="center"/>
    </xf>
    <xf numFmtId="0" fontId="0" fillId="0" borderId="0" xfId="0" applyBorder="1"/>
    <xf numFmtId="0" fontId="3" fillId="0" borderId="0" xfId="0" applyFont="1" applyFill="1" applyAlignment="1" applyProtection="1">
      <alignment horizontal="left" vertical="center"/>
    </xf>
    <xf numFmtId="0" fontId="3" fillId="0" borderId="0" xfId="0" applyFont="1"/>
    <xf numFmtId="0" fontId="7" fillId="0" borderId="0" xfId="0" applyFont="1" applyProtection="1"/>
    <xf numFmtId="0" fontId="5" fillId="0" borderId="0" xfId="0" applyFont="1" applyProtection="1"/>
    <xf numFmtId="9" fontId="3" fillId="0" borderId="0" xfId="1" applyFont="1" applyProtection="1"/>
    <xf numFmtId="9" fontId="3" fillId="0" borderId="0" xfId="0" applyNumberFormat="1" applyFont="1" applyProtection="1"/>
    <xf numFmtId="0" fontId="10" fillId="0" borderId="0" xfId="0" applyFont="1" applyProtection="1"/>
    <xf numFmtId="0" fontId="9" fillId="0" borderId="0" xfId="0" applyFont="1" applyProtection="1"/>
    <xf numFmtId="0" fontId="0" fillId="0" borderId="0" xfId="0" applyAlignment="1">
      <alignment horizontal="center"/>
    </xf>
    <xf numFmtId="0" fontId="10" fillId="0" borderId="0" xfId="0" applyFont="1" applyAlignment="1" applyProtection="1">
      <alignment horizontal="left"/>
    </xf>
    <xf numFmtId="0" fontId="13" fillId="0" borderId="0" xfId="0" applyFont="1" applyAlignment="1">
      <alignment horizontal="left" vertical="center"/>
    </xf>
    <xf numFmtId="0" fontId="13" fillId="0" borderId="0" xfId="0" applyFont="1" applyAlignment="1" applyProtection="1">
      <alignment horizontal="left" vertical="center"/>
    </xf>
    <xf numFmtId="0" fontId="6" fillId="6" borderId="38" xfId="0" applyFont="1" applyFill="1" applyBorder="1"/>
    <xf numFmtId="0" fontId="0" fillId="0" borderId="39" xfId="0" applyBorder="1"/>
    <xf numFmtId="0" fontId="0" fillId="0" borderId="40" xfId="0" applyBorder="1"/>
    <xf numFmtId="0" fontId="21" fillId="0" borderId="38" xfId="0" applyFont="1" applyBorder="1" applyAlignment="1">
      <alignment horizontal="left" wrapText="1"/>
    </xf>
    <xf numFmtId="0" fontId="21" fillId="0" borderId="39" xfId="0" applyFont="1" applyBorder="1" applyAlignment="1">
      <alignment horizontal="left" wrapText="1"/>
    </xf>
    <xf numFmtId="0" fontId="21" fillId="0" borderId="40" xfId="0" applyFont="1" applyBorder="1" applyAlignment="1">
      <alignment horizontal="left" wrapText="1"/>
    </xf>
    <xf numFmtId="0" fontId="0" fillId="6" borderId="0" xfId="0" applyFill="1"/>
    <xf numFmtId="0" fontId="28" fillId="0" borderId="0" xfId="0" applyFont="1" applyAlignment="1">
      <alignment horizontal="left"/>
    </xf>
    <xf numFmtId="0" fontId="29" fillId="6" borderId="0" xfId="0" applyFont="1" applyFill="1"/>
    <xf numFmtId="0" fontId="0" fillId="6" borderId="0" xfId="0" applyFill="1" applyAlignment="1">
      <alignment horizontal="center" vertical="center" wrapText="1"/>
    </xf>
    <xf numFmtId="0" fontId="0" fillId="6" borderId="0" xfId="0" applyFill="1" applyAlignment="1">
      <alignment horizontal="center"/>
    </xf>
    <xf numFmtId="0" fontId="0" fillId="6" borderId="0" xfId="0" quotePrefix="1" applyFill="1"/>
    <xf numFmtId="0" fontId="30" fillId="6" borderId="0" xfId="0" applyFont="1" applyFill="1" applyAlignment="1">
      <alignment horizontal="left" vertical="center"/>
    </xf>
    <xf numFmtId="0" fontId="17" fillId="6" borderId="0" xfId="0" applyFont="1" applyFill="1"/>
    <xf numFmtId="0" fontId="0" fillId="6" borderId="0" xfId="0" applyFill="1" applyAlignment="1">
      <alignment horizontal="center" vertical="center"/>
    </xf>
    <xf numFmtId="0" fontId="0" fillId="5" borderId="8" xfId="0" applyFill="1" applyBorder="1" applyAlignment="1" applyProtection="1">
      <alignment horizontal="center" vertical="center"/>
      <protection locked="0"/>
    </xf>
    <xf numFmtId="0" fontId="17" fillId="6" borderId="0" xfId="0" applyFont="1" applyFill="1" applyAlignment="1">
      <alignment vertical="center"/>
    </xf>
    <xf numFmtId="0" fontId="0" fillId="6" borderId="0" xfId="0" applyFill="1" applyAlignment="1">
      <alignment vertical="center"/>
    </xf>
    <xf numFmtId="0" fontId="0" fillId="6" borderId="0" xfId="0" applyFill="1" applyAlignment="1">
      <alignment horizontal="left" vertical="top" wrapText="1"/>
    </xf>
    <xf numFmtId="0" fontId="30" fillId="6" borderId="0" xfId="0" applyFont="1" applyFill="1" applyAlignment="1">
      <alignment vertical="center"/>
    </xf>
    <xf numFmtId="0" fontId="0" fillId="0" borderId="0" xfId="0" applyAlignment="1">
      <alignment vertical="center" wrapText="1"/>
    </xf>
    <xf numFmtId="0" fontId="8" fillId="6" borderId="0" xfId="0" applyFont="1" applyFill="1"/>
    <xf numFmtId="0" fontId="32" fillId="6" borderId="0" xfId="0" applyFont="1" applyFill="1"/>
    <xf numFmtId="0" fontId="33" fillId="6" borderId="0" xfId="0" applyFont="1" applyFill="1"/>
    <xf numFmtId="0" fontId="34" fillId="6" borderId="0" xfId="0" applyFont="1" applyFill="1"/>
    <xf numFmtId="0" fontId="32" fillId="6" borderId="0" xfId="0" applyFont="1" applyFill="1" applyAlignment="1">
      <alignment horizontal="left"/>
    </xf>
    <xf numFmtId="0" fontId="32" fillId="6" borderId="0" xfId="0" applyFont="1" applyFill="1" applyAlignment="1">
      <alignment horizontal="left" vertical="center"/>
    </xf>
    <xf numFmtId="0" fontId="28" fillId="6" borderId="0" xfId="0" applyFont="1" applyFill="1"/>
    <xf numFmtId="0" fontId="32" fillId="0" borderId="0" xfId="0" applyFont="1" applyAlignment="1">
      <alignment horizontal="left"/>
    </xf>
    <xf numFmtId="0" fontId="35" fillId="6" borderId="0" xfId="0" applyFont="1" applyFill="1" applyAlignment="1">
      <alignment horizontal="left"/>
    </xf>
    <xf numFmtId="0" fontId="35" fillId="6" borderId="0" xfId="0" applyFont="1" applyFill="1"/>
    <xf numFmtId="0" fontId="4" fillId="6" borderId="0" xfId="0" applyFont="1" applyFill="1"/>
    <xf numFmtId="0" fontId="12" fillId="6" borderId="0" xfId="0" applyFont="1" applyFill="1"/>
    <xf numFmtId="0" fontId="19" fillId="0" borderId="0" xfId="0" applyFont="1"/>
    <xf numFmtId="0" fontId="20" fillId="0" borderId="44" xfId="0" applyFont="1" applyBorder="1"/>
    <xf numFmtId="0" fontId="20" fillId="0" borderId="0" xfId="0" applyFont="1"/>
    <xf numFmtId="0" fontId="19" fillId="0" borderId="0" xfId="0" applyFont="1" applyProtection="1"/>
    <xf numFmtId="0" fontId="24" fillId="0" borderId="0" xfId="0" applyFont="1"/>
    <xf numFmtId="0" fontId="28" fillId="0" borderId="0" xfId="0" applyFont="1" applyProtection="1"/>
    <xf numFmtId="0" fontId="40" fillId="0" borderId="0" xfId="0" applyFont="1" applyProtection="1"/>
    <xf numFmtId="0" fontId="41" fillId="0" borderId="0" xfId="0" applyFont="1" applyProtection="1"/>
    <xf numFmtId="0" fontId="37" fillId="0" borderId="0" xfId="0" applyFont="1" applyBorder="1" applyProtection="1"/>
    <xf numFmtId="0" fontId="39" fillId="0" borderId="0" xfId="0" applyFont="1" applyBorder="1" applyProtection="1"/>
    <xf numFmtId="0" fontId="19" fillId="0" borderId="0" xfId="0" applyFont="1" applyBorder="1" applyProtection="1"/>
    <xf numFmtId="0" fontId="37" fillId="0" borderId="9" xfId="0" applyFont="1" applyFill="1" applyBorder="1" applyProtection="1"/>
    <xf numFmtId="0" fontId="42" fillId="7" borderId="0" xfId="0" applyFont="1" applyFill="1" applyBorder="1" applyAlignment="1" applyProtection="1">
      <alignment horizontal="center" vertical="center" wrapText="1"/>
    </xf>
    <xf numFmtId="0" fontId="19" fillId="0" borderId="0" xfId="0" applyFont="1" applyBorder="1"/>
    <xf numFmtId="0" fontId="19" fillId="0" borderId="0" xfId="0" applyFont="1" applyAlignment="1" applyProtection="1">
      <alignment vertical="center"/>
    </xf>
    <xf numFmtId="0" fontId="19" fillId="0" borderId="18" xfId="0" applyFont="1" applyFill="1" applyBorder="1" applyAlignment="1">
      <alignment horizontal="left" vertical="center" indent="1"/>
    </xf>
    <xf numFmtId="0" fontId="19" fillId="0" borderId="14" xfId="0" applyFont="1" applyFill="1" applyBorder="1" applyAlignment="1">
      <alignment horizontal="left" vertical="center" indent="1"/>
    </xf>
    <xf numFmtId="0" fontId="19" fillId="0" borderId="19" xfId="0" applyFont="1" applyFill="1" applyBorder="1" applyAlignment="1">
      <alignment horizontal="left" vertical="center" indent="1"/>
    </xf>
    <xf numFmtId="0" fontId="19" fillId="0" borderId="0" xfId="0" applyFont="1" applyFill="1" applyBorder="1" applyAlignment="1">
      <alignment horizontal="left" vertical="center" indent="1"/>
    </xf>
    <xf numFmtId="0" fontId="19" fillId="0" borderId="0" xfId="0" applyFont="1" applyFill="1"/>
    <xf numFmtId="4" fontId="24" fillId="0" borderId="1" xfId="0" applyNumberFormat="1" applyFont="1" applyFill="1" applyBorder="1" applyAlignment="1" applyProtection="1">
      <alignment vertical="center"/>
    </xf>
    <xf numFmtId="0" fontId="19" fillId="0" borderId="0" xfId="0" applyFont="1" applyAlignment="1" applyProtection="1">
      <alignment horizontal="left" vertical="center"/>
    </xf>
    <xf numFmtId="0" fontId="25" fillId="2" borderId="13" xfId="0" applyFont="1" applyFill="1" applyBorder="1" applyAlignment="1">
      <alignment horizontal="left" vertical="center"/>
    </xf>
    <xf numFmtId="0" fontId="24" fillId="0" borderId="13" xfId="0" applyFont="1" applyFill="1" applyBorder="1" applyAlignment="1">
      <alignment horizontal="left" vertical="center" indent="1"/>
    </xf>
    <xf numFmtId="0" fontId="19" fillId="6" borderId="1" xfId="0" applyFont="1" applyFill="1" applyBorder="1" applyAlignment="1">
      <alignment horizontal="left" vertical="center" indent="2"/>
    </xf>
    <xf numFmtId="4" fontId="19" fillId="0" borderId="23" xfId="0" applyNumberFormat="1" applyFont="1" applyFill="1" applyBorder="1" applyAlignment="1">
      <alignment horizontal="left" vertical="center" indent="1"/>
    </xf>
    <xf numFmtId="4" fontId="19" fillId="0" borderId="0" xfId="0" applyNumberFormat="1" applyFont="1" applyFill="1" applyBorder="1" applyAlignment="1">
      <alignment horizontal="left" vertical="center" indent="1"/>
    </xf>
    <xf numFmtId="4" fontId="19" fillId="0" borderId="14" xfId="0" applyNumberFormat="1" applyFont="1" applyFill="1" applyBorder="1" applyAlignment="1">
      <alignment horizontal="left" vertical="center" indent="1"/>
    </xf>
    <xf numFmtId="0" fontId="20" fillId="2" borderId="1" xfId="0" applyFont="1" applyFill="1" applyBorder="1" applyAlignment="1">
      <alignment horizontal="left" vertical="center"/>
    </xf>
    <xf numFmtId="4" fontId="19" fillId="0" borderId="20" xfId="0" applyNumberFormat="1" applyFont="1" applyFill="1" applyBorder="1" applyAlignment="1">
      <alignment horizontal="left" vertical="center" indent="1"/>
    </xf>
    <xf numFmtId="4" fontId="19" fillId="0" borderId="21" xfId="0" applyNumberFormat="1" applyFont="1" applyFill="1" applyBorder="1" applyAlignment="1">
      <alignment horizontal="left" vertical="center" indent="1"/>
    </xf>
    <xf numFmtId="0" fontId="19" fillId="0" borderId="0" xfId="0" applyFont="1" applyFill="1" applyAlignment="1" applyProtection="1">
      <alignment horizontal="left" indent="1"/>
    </xf>
    <xf numFmtId="0" fontId="19" fillId="0" borderId="1" xfId="0" applyFont="1" applyFill="1" applyBorder="1" applyAlignment="1">
      <alignment horizontal="left" vertical="center" indent="1"/>
    </xf>
    <xf numFmtId="4" fontId="24" fillId="0" borderId="0" xfId="0" applyNumberFormat="1" applyFont="1" applyFill="1" applyBorder="1" applyAlignment="1" applyProtection="1">
      <alignment vertical="center"/>
    </xf>
    <xf numFmtId="0" fontId="19" fillId="0" borderId="0" xfId="0" applyFont="1" applyFill="1" applyAlignment="1" applyProtection="1">
      <alignment horizontal="left" vertical="center"/>
    </xf>
    <xf numFmtId="4" fontId="19" fillId="6" borderId="0" xfId="0" applyNumberFormat="1" applyFont="1" applyFill="1" applyBorder="1" applyAlignment="1">
      <alignment horizontal="left" vertical="center" indent="2"/>
    </xf>
    <xf numFmtId="0" fontId="25" fillId="2"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indent="1"/>
    </xf>
    <xf numFmtId="4" fontId="24" fillId="0" borderId="7" xfId="0" applyNumberFormat="1" applyFont="1" applyFill="1" applyBorder="1" applyAlignment="1" applyProtection="1">
      <alignment vertical="center"/>
    </xf>
    <xf numFmtId="0" fontId="19" fillId="0" borderId="4" xfId="0" applyFont="1" applyFill="1" applyBorder="1" applyAlignment="1" applyProtection="1">
      <alignment horizontal="left" vertical="center" wrapText="1" indent="1"/>
    </xf>
    <xf numFmtId="0" fontId="25" fillId="2" borderId="3" xfId="0" applyFont="1" applyFill="1" applyBorder="1" applyAlignment="1" applyProtection="1">
      <alignment horizontal="left" vertical="center"/>
    </xf>
    <xf numFmtId="4" fontId="19" fillId="4" borderId="24" xfId="0" applyNumberFormat="1" applyFont="1" applyFill="1" applyBorder="1" applyAlignment="1" applyProtection="1">
      <alignment vertical="center"/>
    </xf>
    <xf numFmtId="4" fontId="19" fillId="4" borderId="0" xfId="0" applyNumberFormat="1" applyFont="1" applyFill="1" applyBorder="1" applyAlignment="1" applyProtection="1">
      <alignment vertical="center"/>
    </xf>
    <xf numFmtId="4" fontId="19" fillId="0" borderId="0" xfId="0" applyNumberFormat="1" applyFont="1" applyProtection="1"/>
    <xf numFmtId="4" fontId="43" fillId="0" borderId="0" xfId="0" applyNumberFormat="1" applyFont="1" applyProtection="1"/>
    <xf numFmtId="4" fontId="26" fillId="0" borderId="0" xfId="0" applyNumberFormat="1" applyFont="1" applyProtection="1"/>
    <xf numFmtId="0" fontId="20" fillId="0" borderId="0" xfId="0" applyFont="1" applyProtection="1"/>
    <xf numFmtId="0" fontId="19" fillId="0" borderId="13" xfId="0" applyFont="1" applyFill="1" applyBorder="1" applyAlignment="1" applyProtection="1">
      <alignment horizontal="left" vertical="center"/>
    </xf>
    <xf numFmtId="0" fontId="26" fillId="0" borderId="0" xfId="0" applyFont="1" applyProtection="1"/>
    <xf numFmtId="0" fontId="42" fillId="8" borderId="5" xfId="0" applyFont="1" applyFill="1" applyBorder="1" applyAlignment="1" applyProtection="1">
      <alignment horizontal="center" vertical="center" wrapText="1"/>
    </xf>
    <xf numFmtId="0" fontId="45" fillId="0" borderId="1" xfId="0" applyFont="1" applyFill="1" applyBorder="1" applyAlignment="1" applyProtection="1">
      <alignment horizontal="left" vertical="center"/>
    </xf>
    <xf numFmtId="0" fontId="46" fillId="0" borderId="0" xfId="0" applyFont="1" applyProtection="1"/>
    <xf numFmtId="0" fontId="23" fillId="0" borderId="0" xfId="0" applyFont="1" applyAlignment="1">
      <alignment vertical="top"/>
    </xf>
    <xf numFmtId="0" fontId="19" fillId="0" borderId="13" xfId="0" applyFont="1" applyFill="1" applyBorder="1" applyAlignment="1">
      <alignment horizontal="left" vertical="center"/>
    </xf>
    <xf numFmtId="0" fontId="24" fillId="0" borderId="0" xfId="0" applyFont="1" applyFill="1" applyBorder="1" applyAlignment="1" applyProtection="1">
      <alignment horizontal="left" vertical="center" wrapText="1" indent="1"/>
    </xf>
    <xf numFmtId="0" fontId="8" fillId="2" borderId="0" xfId="0" applyFont="1" applyFill="1" applyProtection="1"/>
    <xf numFmtId="0" fontId="44" fillId="0" borderId="1" xfId="0" applyFont="1" applyBorder="1"/>
    <xf numFmtId="0" fontId="44" fillId="0" borderId="28" xfId="0" applyFont="1" applyBorder="1"/>
    <xf numFmtId="0" fontId="44" fillId="0" borderId="29" xfId="0" applyFont="1" applyBorder="1"/>
    <xf numFmtId="0" fontId="0" fillId="0" borderId="45" xfId="0" applyBorder="1"/>
    <xf numFmtId="0" fontId="0" fillId="0" borderId="42" xfId="0" applyBorder="1"/>
    <xf numFmtId="0" fontId="0" fillId="0" borderId="43" xfId="0" applyBorder="1"/>
    <xf numFmtId="0" fontId="19" fillId="6" borderId="0" xfId="0" applyFont="1" applyFill="1"/>
    <xf numFmtId="0" fontId="8" fillId="0" borderId="0" xfId="0" applyFont="1"/>
    <xf numFmtId="0" fontId="12" fillId="0" borderId="0" xfId="0" applyFont="1"/>
    <xf numFmtId="0" fontId="8" fillId="6" borderId="49" xfId="0" applyFont="1" applyFill="1" applyBorder="1" applyAlignment="1">
      <alignment horizontal="center" vertical="center"/>
    </xf>
    <xf numFmtId="0" fontId="8" fillId="6" borderId="50"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48" fillId="0" borderId="0" xfId="0" applyFont="1"/>
    <xf numFmtId="0" fontId="0" fillId="0" borderId="53" xfId="0" applyBorder="1" applyAlignment="1">
      <alignment horizontal="left" vertical="center"/>
    </xf>
    <xf numFmtId="0" fontId="50" fillId="0" borderId="0" xfId="0" applyFont="1"/>
    <xf numFmtId="4" fontId="0" fillId="0" borderId="0" xfId="0" applyNumberFormat="1"/>
    <xf numFmtId="0" fontId="3" fillId="0" borderId="0" xfId="0" applyFont="1" applyAlignment="1">
      <alignment vertical="center"/>
    </xf>
    <xf numFmtId="0" fontId="11" fillId="0" borderId="0" xfId="0" applyFont="1" applyAlignment="1">
      <alignment vertical="center"/>
    </xf>
    <xf numFmtId="0" fontId="19" fillId="0" borderId="54" xfId="0" applyFont="1" applyFill="1" applyBorder="1" applyAlignment="1" applyProtection="1">
      <alignment horizontal="left" vertical="center" wrapText="1" indent="1"/>
    </xf>
    <xf numFmtId="0" fontId="44" fillId="0" borderId="13" xfId="0" applyFont="1" applyFill="1" applyBorder="1" applyAlignment="1" applyProtection="1">
      <alignment horizontal="left" vertical="center"/>
    </xf>
    <xf numFmtId="0" fontId="19" fillId="0" borderId="55" xfId="0" applyFont="1" applyFill="1" applyBorder="1" applyAlignment="1" applyProtection="1">
      <alignment horizontal="left" indent="1"/>
    </xf>
    <xf numFmtId="0" fontId="24" fillId="0" borderId="56" xfId="0" applyFont="1" applyFill="1" applyBorder="1" applyAlignment="1">
      <alignment horizontal="left" vertical="center" indent="1"/>
    </xf>
    <xf numFmtId="0" fontId="25" fillId="2" borderId="56" xfId="0" applyFont="1" applyFill="1" applyBorder="1" applyAlignment="1">
      <alignment horizontal="left" vertical="center"/>
    </xf>
    <xf numFmtId="0" fontId="12" fillId="0" borderId="0" xfId="0" applyFont="1" applyBorder="1"/>
    <xf numFmtId="0" fontId="41" fillId="0" borderId="0" xfId="0" applyFont="1"/>
    <xf numFmtId="4" fontId="24" fillId="5" borderId="7" xfId="0" applyNumberFormat="1" applyFont="1" applyFill="1" applyBorder="1" applyAlignment="1" applyProtection="1">
      <alignment vertical="center"/>
      <protection locked="0"/>
    </xf>
    <xf numFmtId="164" fontId="24" fillId="5" borderId="7" xfId="0" applyNumberFormat="1" applyFont="1" applyFill="1" applyBorder="1" applyAlignment="1" applyProtection="1">
      <alignment vertical="center"/>
      <protection locked="0"/>
    </xf>
    <xf numFmtId="4" fontId="24" fillId="5" borderId="5" xfId="0" applyNumberFormat="1" applyFont="1" applyFill="1" applyBorder="1" applyAlignment="1" applyProtection="1">
      <alignment vertical="center"/>
      <protection locked="0"/>
    </xf>
    <xf numFmtId="164" fontId="24" fillId="5" borderId="5" xfId="0" applyNumberFormat="1" applyFont="1" applyFill="1" applyBorder="1" applyAlignment="1" applyProtection="1">
      <alignment vertical="center"/>
      <protection locked="0"/>
    </xf>
    <xf numFmtId="0" fontId="24" fillId="0" borderId="13" xfId="0" applyFont="1" applyFill="1" applyBorder="1" applyAlignment="1" applyProtection="1">
      <alignment horizontal="left" vertical="center" wrapText="1" indent="1"/>
    </xf>
    <xf numFmtId="0" fontId="19" fillId="0" borderId="1" xfId="0" applyFont="1" applyBorder="1" applyAlignment="1">
      <alignment horizontal="left" vertical="center" indent="1"/>
    </xf>
    <xf numFmtId="44" fontId="19" fillId="0" borderId="1" xfId="8" applyFont="1" applyFill="1" applyBorder="1"/>
    <xf numFmtId="44" fontId="19" fillId="0" borderId="28" xfId="8" applyFont="1" applyBorder="1"/>
    <xf numFmtId="0" fontId="23" fillId="0" borderId="0" xfId="0" applyFont="1" applyFill="1" applyProtection="1"/>
    <xf numFmtId="0" fontId="19" fillId="0" borderId="0" xfId="0" applyFont="1" applyBorder="1" applyAlignment="1">
      <alignment horizontal="left"/>
    </xf>
    <xf numFmtId="0" fontId="14" fillId="0" borderId="0" xfId="0" applyFont="1" applyFill="1" applyAlignment="1">
      <alignment horizontal="left" vertical="center"/>
    </xf>
    <xf numFmtId="0" fontId="3" fillId="0" borderId="0" xfId="0" applyFont="1" applyFill="1" applyProtection="1"/>
    <xf numFmtId="0" fontId="19" fillId="0" borderId="0" xfId="0" applyFont="1" applyFill="1" applyProtection="1"/>
    <xf numFmtId="4" fontId="24" fillId="5" borderId="58" xfId="0" applyNumberFormat="1" applyFont="1" applyFill="1" applyBorder="1" applyAlignment="1" applyProtection="1">
      <alignment vertical="center"/>
      <protection locked="0"/>
    </xf>
    <xf numFmtId="44" fontId="24" fillId="0" borderId="1" xfId="8" applyFont="1" applyFill="1" applyBorder="1" applyAlignment="1" applyProtection="1">
      <alignment vertical="center"/>
    </xf>
    <xf numFmtId="44" fontId="19" fillId="0" borderId="23" xfId="8" applyFont="1" applyFill="1" applyBorder="1" applyAlignment="1">
      <alignment horizontal="right" vertical="center"/>
    </xf>
    <xf numFmtId="44" fontId="24" fillId="0" borderId="10" xfId="8" applyFont="1" applyFill="1" applyBorder="1" applyAlignment="1" applyProtection="1">
      <alignment vertical="center"/>
    </xf>
    <xf numFmtId="44" fontId="19" fillId="6" borderId="0" xfId="8" applyFont="1" applyFill="1" applyBorder="1" applyAlignment="1">
      <alignment horizontal="left" vertical="center" indent="2"/>
    </xf>
    <xf numFmtId="44" fontId="24" fillId="0" borderId="30" xfId="8" applyFont="1" applyFill="1" applyBorder="1" applyAlignment="1" applyProtection="1">
      <alignment vertical="center"/>
    </xf>
    <xf numFmtId="0" fontId="20" fillId="0" borderId="0" xfId="0" applyFont="1" applyFill="1" applyBorder="1" applyAlignment="1" applyProtection="1">
      <alignment horizontal="left" vertical="center" wrapText="1" indent="1"/>
    </xf>
    <xf numFmtId="44" fontId="24" fillId="0" borderId="0" xfId="8" applyFont="1" applyFill="1" applyBorder="1" applyAlignment="1" applyProtection="1">
      <alignment vertical="center"/>
    </xf>
    <xf numFmtId="0" fontId="20" fillId="0" borderId="54" xfId="0" applyFont="1" applyFill="1" applyBorder="1" applyAlignment="1" applyProtection="1">
      <alignment horizontal="left" vertical="center" wrapText="1" indent="1"/>
    </xf>
    <xf numFmtId="44" fontId="0" fillId="0" borderId="53" xfId="8" applyFont="1" applyBorder="1" applyAlignment="1">
      <alignment horizontal="left" vertical="center"/>
    </xf>
    <xf numFmtId="44" fontId="0" fillId="0" borderId="0" xfId="8" applyFont="1"/>
    <xf numFmtId="0" fontId="19" fillId="6" borderId="44" xfId="0" applyFont="1" applyFill="1" applyBorder="1"/>
    <xf numFmtId="0" fontId="19" fillId="6" borderId="41" xfId="0" applyFont="1" applyFill="1" applyBorder="1"/>
    <xf numFmtId="44" fontId="19" fillId="0" borderId="1" xfId="8" applyFont="1" applyBorder="1" applyProtection="1"/>
    <xf numFmtId="44" fontId="19" fillId="0" borderId="0" xfId="8" applyFont="1"/>
    <xf numFmtId="0" fontId="12" fillId="0" borderId="42" xfId="0" applyFont="1" applyBorder="1"/>
    <xf numFmtId="0" fontId="0" fillId="8" borderId="39" xfId="0" applyFill="1" applyBorder="1"/>
    <xf numFmtId="0" fontId="0" fillId="8" borderId="40" xfId="0" applyFill="1" applyBorder="1"/>
    <xf numFmtId="0" fontId="37" fillId="0" borderId="0" xfId="0" applyFont="1" applyBorder="1" applyAlignment="1" applyProtection="1"/>
    <xf numFmtId="4" fontId="19" fillId="0" borderId="0" xfId="0" applyNumberFormat="1" applyFont="1" applyBorder="1" applyAlignment="1">
      <alignment horizontal="right"/>
    </xf>
    <xf numFmtId="0" fontId="19" fillId="0" borderId="25" xfId="0" applyFont="1" applyFill="1" applyBorder="1" applyAlignment="1">
      <alignment horizontal="left" vertical="center" indent="1"/>
    </xf>
    <xf numFmtId="0" fontId="0" fillId="0" borderId="0" xfId="0" applyProtection="1">
      <protection locked="0"/>
    </xf>
    <xf numFmtId="0" fontId="0" fillId="0" borderId="0" xfId="0" applyFont="1" applyProtection="1">
      <protection locked="0"/>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4" fillId="0" borderId="0" xfId="0" applyFont="1" applyProtection="1">
      <protection locked="0"/>
    </xf>
    <xf numFmtId="0" fontId="19" fillId="0" borderId="0" xfId="0" applyFont="1" applyProtection="1">
      <protection locked="0"/>
    </xf>
    <xf numFmtId="0" fontId="25" fillId="0" borderId="0" xfId="0" applyFont="1" applyAlignment="1" applyProtection="1">
      <alignment horizontal="center" vertical="center" wrapText="1"/>
      <protection locked="0"/>
    </xf>
    <xf numFmtId="0" fontId="44" fillId="0" borderId="0" xfId="0" applyFont="1" applyAlignment="1" applyProtection="1">
      <alignment wrapText="1"/>
      <protection locked="0"/>
    </xf>
    <xf numFmtId="0" fontId="47" fillId="8" borderId="35" xfId="0" applyFont="1" applyFill="1" applyBorder="1" applyProtection="1">
      <protection locked="0"/>
    </xf>
    <xf numFmtId="0" fontId="47" fillId="8" borderId="35" xfId="0" applyFont="1" applyFill="1" applyBorder="1" applyAlignment="1" applyProtection="1">
      <alignment horizontal="center"/>
      <protection locked="0"/>
    </xf>
    <xf numFmtId="0" fontId="28" fillId="0" borderId="0" xfId="0" applyFont="1" applyProtection="1">
      <protection locked="0"/>
    </xf>
    <xf numFmtId="0" fontId="47" fillId="8" borderId="35" xfId="0" applyFont="1" applyFill="1" applyBorder="1" applyProtection="1"/>
    <xf numFmtId="0" fontId="47" fillId="8" borderId="35" xfId="0" applyFont="1" applyFill="1" applyBorder="1" applyAlignment="1" applyProtection="1">
      <alignment horizontal="center"/>
    </xf>
    <xf numFmtId="0" fontId="19" fillId="0" borderId="1" xfId="0" applyFont="1" applyBorder="1" applyProtection="1"/>
    <xf numFmtId="165" fontId="0" fillId="0" borderId="1" xfId="0" applyNumberFormat="1" applyFont="1" applyBorder="1" applyProtection="1"/>
    <xf numFmtId="0" fontId="0" fillId="8" borderId="40" xfId="0" applyFill="1" applyBorder="1" applyProtection="1"/>
    <xf numFmtId="0" fontId="0" fillId="0" borderId="0" xfId="0" applyBorder="1" applyProtection="1"/>
    <xf numFmtId="0" fontId="0" fillId="0" borderId="45" xfId="0" applyBorder="1" applyProtection="1"/>
    <xf numFmtId="0" fontId="36" fillId="0" borderId="0" xfId="0" applyFont="1" applyBorder="1" applyAlignment="1" applyProtection="1">
      <alignment horizontal="left" vertical="center" wrapText="1"/>
    </xf>
    <xf numFmtId="0" fontId="36" fillId="0" borderId="0" xfId="0" applyFont="1" applyBorder="1" applyAlignment="1" applyProtection="1">
      <alignment horizontal="center" vertical="center" wrapText="1"/>
    </xf>
    <xf numFmtId="0" fontId="12" fillId="0" borderId="0" xfId="0" applyFont="1" applyBorder="1" applyProtection="1"/>
    <xf numFmtId="0" fontId="25" fillId="0" borderId="0" xfId="0" applyFont="1" applyBorder="1" applyAlignment="1" applyProtection="1">
      <alignment horizontal="center" vertical="center" wrapText="1"/>
    </xf>
    <xf numFmtId="0" fontId="24" fillId="0" borderId="44" xfId="0" applyFont="1" applyBorder="1" applyProtection="1"/>
    <xf numFmtId="0" fontId="0" fillId="0" borderId="43" xfId="0" applyBorder="1" applyProtection="1"/>
    <xf numFmtId="0" fontId="37" fillId="0" borderId="0" xfId="0" applyFont="1" applyFill="1" applyAlignment="1" applyProtection="1">
      <alignment horizontal="left"/>
    </xf>
    <xf numFmtId="0" fontId="0" fillId="0" borderId="0" xfId="0" applyFill="1" applyProtection="1"/>
    <xf numFmtId="0" fontId="0" fillId="0" borderId="0" xfId="0" applyFill="1" applyAlignment="1" applyProtection="1">
      <alignment horizontal="center"/>
    </xf>
    <xf numFmtId="0" fontId="0" fillId="0" borderId="0" xfId="0" applyAlignment="1" applyProtection="1">
      <alignment horizontal="center"/>
    </xf>
    <xf numFmtId="0" fontId="0" fillId="0" borderId="0" xfId="0" applyProtection="1"/>
    <xf numFmtId="0" fontId="44" fillId="0" borderId="0" xfId="0" applyFont="1" applyAlignment="1" applyProtection="1">
      <alignment wrapText="1"/>
    </xf>
    <xf numFmtId="44" fontId="24" fillId="5" borderId="58" xfId="8" applyFont="1" applyFill="1" applyBorder="1" applyAlignment="1" applyProtection="1">
      <alignment vertical="center"/>
      <protection locked="0"/>
    </xf>
    <xf numFmtId="44" fontId="0" fillId="0" borderId="0" xfId="8" applyFont="1" applyProtection="1">
      <protection locked="0"/>
    </xf>
    <xf numFmtId="44" fontId="0" fillId="0" borderId="1" xfId="8" applyFont="1" applyBorder="1" applyProtection="1"/>
    <xf numFmtId="44" fontId="24" fillId="6" borderId="7" xfId="8" applyFont="1" applyFill="1" applyBorder="1" applyAlignment="1" applyProtection="1">
      <alignment vertical="center"/>
    </xf>
    <xf numFmtId="44" fontId="0" fillId="0" borderId="0" xfId="8" applyFont="1" applyBorder="1" applyProtection="1"/>
    <xf numFmtId="44" fontId="12" fillId="0" borderId="0" xfId="8" applyFont="1" applyBorder="1" applyProtection="1"/>
    <xf numFmtId="44" fontId="19" fillId="0" borderId="0" xfId="8" applyFont="1" applyBorder="1" applyProtection="1"/>
    <xf numFmtId="44" fontId="0" fillId="0" borderId="0" xfId="8" applyFont="1" applyProtection="1"/>
    <xf numFmtId="44" fontId="24" fillId="6" borderId="7" xfId="8" applyFont="1" applyFill="1" applyBorder="1" applyAlignment="1" applyProtection="1">
      <alignment vertical="center"/>
      <protection locked="0"/>
    </xf>
    <xf numFmtId="0" fontId="25" fillId="0" borderId="0" xfId="0" applyFont="1" applyAlignment="1" applyProtection="1">
      <alignment horizontal="center" vertical="center" wrapText="1"/>
    </xf>
    <xf numFmtId="0" fontId="4" fillId="8" borderId="35" xfId="0" applyFont="1" applyFill="1" applyBorder="1" applyAlignment="1" applyProtection="1">
      <alignment horizontal="center" vertical="center"/>
    </xf>
    <xf numFmtId="0" fontId="4" fillId="8" borderId="36" xfId="0" applyFont="1" applyFill="1" applyBorder="1" applyAlignment="1" applyProtection="1">
      <alignment horizontal="center" vertical="top" wrapText="1"/>
    </xf>
    <xf numFmtId="0" fontId="4" fillId="8" borderId="36" xfId="0" applyFont="1" applyFill="1" applyBorder="1" applyAlignment="1" applyProtection="1">
      <alignment horizontal="center" vertical="center" wrapText="1"/>
    </xf>
    <xf numFmtId="44" fontId="4" fillId="8" borderId="37" xfId="8" applyFont="1" applyFill="1" applyBorder="1" applyAlignment="1" applyProtection="1">
      <alignment horizontal="center" vertical="center"/>
    </xf>
    <xf numFmtId="0" fontId="20" fillId="0" borderId="0" xfId="0" applyFont="1" applyProtection="1">
      <protection locked="0"/>
    </xf>
    <xf numFmtId="44" fontId="19" fillId="0" borderId="0" xfId="8" applyFont="1" applyProtection="1">
      <protection locked="0"/>
    </xf>
    <xf numFmtId="0" fontId="38" fillId="0" borderId="0" xfId="0" applyFont="1" applyAlignment="1" applyProtection="1">
      <alignment wrapText="1"/>
      <protection locked="0"/>
    </xf>
    <xf numFmtId="0" fontId="38" fillId="0" borderId="0" xfId="0" applyFont="1" applyAlignment="1" applyProtection="1">
      <protection locked="0"/>
    </xf>
    <xf numFmtId="0" fontId="19" fillId="3" borderId="27" xfId="0" applyFont="1" applyFill="1" applyBorder="1" applyProtection="1">
      <protection locked="0"/>
    </xf>
    <xf numFmtId="44" fontId="19" fillId="3" borderId="27" xfId="8" applyFont="1" applyFill="1" applyBorder="1" applyAlignment="1" applyProtection="1">
      <alignment horizontal="right"/>
      <protection locked="0"/>
    </xf>
    <xf numFmtId="0" fontId="19" fillId="0" borderId="0" xfId="0" applyFont="1" applyAlignment="1" applyProtection="1">
      <alignment horizontal="center"/>
      <protection locked="0"/>
    </xf>
    <xf numFmtId="0" fontId="0" fillId="0" borderId="39" xfId="0" applyBorder="1" applyProtection="1"/>
    <xf numFmtId="44" fontId="0" fillId="0" borderId="39" xfId="8" applyFont="1" applyBorder="1" applyProtection="1"/>
    <xf numFmtId="0" fontId="36" fillId="0" borderId="38" xfId="0" applyFont="1" applyBorder="1" applyAlignment="1" applyProtection="1">
      <alignment horizontal="left" vertical="center" wrapText="1"/>
    </xf>
    <xf numFmtId="0" fontId="36" fillId="0" borderId="39" xfId="0" applyFont="1" applyBorder="1" applyAlignment="1" applyProtection="1">
      <alignment horizontal="left" vertical="center" wrapText="1"/>
    </xf>
    <xf numFmtId="0" fontId="36" fillId="0" borderId="39" xfId="0" applyFont="1" applyBorder="1" applyAlignment="1" applyProtection="1">
      <alignment horizontal="center" vertical="center" wrapText="1"/>
    </xf>
    <xf numFmtId="44" fontId="12" fillId="0" borderId="39" xfId="8" applyFont="1" applyBorder="1" applyProtection="1"/>
    <xf numFmtId="0" fontId="12" fillId="0" borderId="40" xfId="0" applyFont="1" applyBorder="1" applyProtection="1"/>
    <xf numFmtId="44" fontId="37" fillId="0" borderId="44" xfId="8" applyFont="1" applyBorder="1" applyProtection="1"/>
    <xf numFmtId="0" fontId="19" fillId="0" borderId="45" xfId="0" applyFont="1" applyBorder="1" applyProtection="1"/>
    <xf numFmtId="44" fontId="19" fillId="0" borderId="0" xfId="8" applyFont="1" applyProtection="1"/>
    <xf numFmtId="0" fontId="19" fillId="0" borderId="41" xfId="0" applyFont="1" applyBorder="1" applyProtection="1"/>
    <xf numFmtId="0" fontId="19" fillId="0" borderId="42" xfId="0" applyFont="1" applyBorder="1" applyProtection="1"/>
    <xf numFmtId="0" fontId="25" fillId="0" borderId="42" xfId="0" applyFont="1" applyBorder="1" applyAlignment="1" applyProtection="1">
      <alignment horizontal="center" vertical="center" wrapText="1"/>
    </xf>
    <xf numFmtId="44" fontId="19" fillId="0" borderId="42" xfId="8" applyFont="1" applyBorder="1" applyProtection="1"/>
    <xf numFmtId="0" fontId="19" fillId="0" borderId="43" xfId="0" applyFont="1" applyBorder="1" applyProtection="1"/>
    <xf numFmtId="0" fontId="47" fillId="8" borderId="36" xfId="0" applyFont="1" applyFill="1" applyBorder="1" applyAlignment="1" applyProtection="1">
      <alignment horizontal="center" vertical="center" wrapText="1"/>
    </xf>
    <xf numFmtId="165" fontId="19" fillId="0" borderId="1" xfId="0" applyNumberFormat="1" applyFont="1" applyBorder="1" applyProtection="1"/>
    <xf numFmtId="0" fontId="38" fillId="0" borderId="0" xfId="0" applyFont="1" applyAlignment="1" applyProtection="1"/>
    <xf numFmtId="2" fontId="19" fillId="0" borderId="56" xfId="0" applyNumberFormat="1" applyFont="1" applyFill="1" applyBorder="1" applyProtection="1"/>
    <xf numFmtId="2" fontId="19" fillId="0" borderId="55" xfId="0" applyNumberFormat="1" applyFont="1" applyFill="1" applyBorder="1" applyProtection="1"/>
    <xf numFmtId="0" fontId="44" fillId="0" borderId="0" xfId="0" applyFont="1" applyFill="1" applyProtection="1"/>
    <xf numFmtId="0" fontId="38" fillId="0" borderId="0" xfId="0" applyFont="1" applyAlignment="1" applyProtection="1">
      <alignment wrapText="1"/>
    </xf>
    <xf numFmtId="0" fontId="14" fillId="8" borderId="0" xfId="0" applyFont="1" applyFill="1" applyAlignment="1" applyProtection="1">
      <alignment vertical="center"/>
    </xf>
    <xf numFmtId="0" fontId="0" fillId="6" borderId="0" xfId="0" applyFill="1" applyProtection="1"/>
    <xf numFmtId="0" fontId="17" fillId="6" borderId="0" xfId="0" applyFont="1" applyFill="1" applyProtection="1"/>
    <xf numFmtId="0" fontId="45" fillId="0" borderId="46" xfId="0" applyFont="1" applyBorder="1" applyAlignment="1" applyProtection="1">
      <alignment horizontal="left" vertical="center"/>
    </xf>
    <xf numFmtId="0" fontId="17" fillId="6" borderId="47" xfId="0" applyFont="1" applyFill="1" applyBorder="1" applyAlignment="1" applyProtection="1"/>
    <xf numFmtId="0" fontId="0" fillId="6" borderId="59" xfId="0" applyFill="1" applyBorder="1" applyAlignment="1" applyProtection="1"/>
    <xf numFmtId="0" fontId="0" fillId="6" borderId="0" xfId="0" applyFill="1" applyAlignment="1" applyProtection="1"/>
    <xf numFmtId="0" fontId="53" fillId="6" borderId="61" xfId="0" applyFont="1" applyFill="1" applyBorder="1" applyAlignment="1" applyProtection="1">
      <alignment vertical="center"/>
    </xf>
    <xf numFmtId="0" fontId="53" fillId="6" borderId="0" xfId="0" applyFont="1" applyFill="1" applyAlignment="1" applyProtection="1">
      <alignment vertical="center"/>
    </xf>
    <xf numFmtId="0" fontId="54" fillId="6" borderId="61" xfId="0" applyFont="1" applyFill="1" applyBorder="1" applyAlignment="1" applyProtection="1">
      <alignment vertical="center"/>
    </xf>
    <xf numFmtId="0" fontId="54" fillId="6" borderId="0" xfId="0" applyFont="1" applyFill="1" applyAlignment="1" applyProtection="1">
      <alignment vertical="center"/>
    </xf>
    <xf numFmtId="0" fontId="54" fillId="6" borderId="64" xfId="0" applyFont="1" applyFill="1" applyBorder="1" applyAlignment="1" applyProtection="1">
      <alignment vertical="center"/>
    </xf>
    <xf numFmtId="44" fontId="24" fillId="5" borderId="1" xfId="8" applyFont="1" applyFill="1" applyBorder="1" applyAlignment="1" applyProtection="1">
      <alignment vertical="center"/>
      <protection locked="0"/>
    </xf>
    <xf numFmtId="4" fontId="24" fillId="5" borderId="1" xfId="0" applyNumberFormat="1" applyFont="1" applyFill="1" applyBorder="1" applyAlignment="1" applyProtection="1">
      <alignment vertical="center"/>
      <protection locked="0"/>
    </xf>
    <xf numFmtId="43" fontId="24" fillId="5" borderId="2" xfId="9" applyFont="1" applyFill="1" applyBorder="1" applyAlignment="1" applyProtection="1">
      <alignment vertical="center"/>
      <protection locked="0"/>
    </xf>
    <xf numFmtId="44" fontId="24" fillId="5" borderId="10" xfId="8" applyFont="1" applyFill="1" applyBorder="1" applyAlignment="1" applyProtection="1">
      <alignment vertical="center"/>
      <protection locked="0"/>
    </xf>
    <xf numFmtId="4" fontId="19" fillId="3" borderId="27" xfId="0" applyNumberFormat="1" applyFont="1" applyFill="1" applyBorder="1" applyAlignment="1" applyProtection="1">
      <alignment horizontal="center"/>
      <protection locked="0"/>
    </xf>
    <xf numFmtId="0" fontId="19" fillId="0" borderId="6" xfId="0" applyFont="1" applyFill="1" applyBorder="1" applyAlignment="1" applyProtection="1">
      <alignment vertical="center" wrapText="1"/>
    </xf>
    <xf numFmtId="0" fontId="19" fillId="0" borderId="6" xfId="0" applyFont="1" applyFill="1" applyBorder="1" applyAlignment="1" applyProtection="1">
      <alignment vertical="center"/>
    </xf>
    <xf numFmtId="0" fontId="23" fillId="0" borderId="6" xfId="0" applyFont="1" applyFill="1" applyBorder="1" applyAlignment="1" applyProtection="1">
      <alignment vertical="center" wrapText="1"/>
    </xf>
    <xf numFmtId="0" fontId="19" fillId="0" borderId="26" xfId="0" applyFont="1" applyFill="1" applyBorder="1" applyAlignment="1" applyProtection="1">
      <alignment vertical="center"/>
    </xf>
    <xf numFmtId="0" fontId="24" fillId="0" borderId="71" xfId="0" applyFont="1" applyFill="1" applyBorder="1" applyAlignment="1" applyProtection="1">
      <alignment vertical="center" wrapText="1"/>
    </xf>
    <xf numFmtId="0" fontId="24" fillId="0" borderId="12" xfId="0" applyFont="1" applyFill="1" applyBorder="1" applyAlignment="1" applyProtection="1">
      <alignment vertical="center" wrapText="1"/>
    </xf>
    <xf numFmtId="0" fontId="19" fillId="0" borderId="16" xfId="0" applyFont="1" applyFill="1" applyBorder="1" applyAlignment="1" applyProtection="1">
      <alignment vertical="center"/>
    </xf>
    <xf numFmtId="0" fontId="43" fillId="0" borderId="71" xfId="0" applyFont="1" applyFill="1" applyBorder="1" applyAlignment="1" applyProtection="1">
      <alignment vertical="center"/>
    </xf>
    <xf numFmtId="0" fontId="19" fillId="0" borderId="11" xfId="0" applyFont="1" applyFill="1" applyBorder="1" applyAlignment="1" applyProtection="1">
      <alignment vertical="center"/>
    </xf>
    <xf numFmtId="0" fontId="19" fillId="0" borderId="11" xfId="0" applyFont="1" applyFill="1" applyBorder="1" applyAlignment="1" applyProtection="1">
      <alignment vertical="center" wrapText="1"/>
    </xf>
    <xf numFmtId="0" fontId="24" fillId="0" borderId="11" xfId="0" applyFont="1" applyFill="1" applyBorder="1" applyAlignment="1" applyProtection="1">
      <alignment vertical="center"/>
    </xf>
    <xf numFmtId="4" fontId="19" fillId="0" borderId="2" xfId="0" applyNumberFormat="1" applyFont="1" applyFill="1" applyBorder="1" applyAlignment="1" applyProtection="1">
      <alignment horizontal="right" wrapText="1"/>
    </xf>
    <xf numFmtId="0" fontId="28" fillId="0" borderId="0" xfId="0" applyFont="1" applyBorder="1" applyProtection="1"/>
    <xf numFmtId="0" fontId="23" fillId="0" borderId="0" xfId="0" applyFont="1"/>
    <xf numFmtId="0" fontId="55" fillId="0" borderId="0" xfId="0" applyFont="1"/>
    <xf numFmtId="0" fontId="23" fillId="0" borderId="57" xfId="0" applyFont="1" applyBorder="1" applyAlignment="1" applyProtection="1">
      <alignment horizontal="left"/>
    </xf>
    <xf numFmtId="0" fontId="23" fillId="0" borderId="57" xfId="0" applyFont="1" applyBorder="1" applyProtection="1"/>
    <xf numFmtId="0" fontId="43" fillId="0" borderId="0" xfId="0" applyFont="1" applyFill="1" applyProtection="1"/>
    <xf numFmtId="0" fontId="0" fillId="0" borderId="0" xfId="0" applyFont="1" applyProtection="1"/>
    <xf numFmtId="0" fontId="57" fillId="0" borderId="0" xfId="0" applyFont="1" applyProtection="1"/>
    <xf numFmtId="0" fontId="38" fillId="0" borderId="0" xfId="0" applyFont="1" applyFill="1" applyAlignment="1" applyProtection="1">
      <alignment horizontal="center" vertical="center" wrapText="1"/>
    </xf>
    <xf numFmtId="44" fontId="24" fillId="5" borderId="72" xfId="8" applyFont="1" applyFill="1" applyBorder="1" applyAlignment="1" applyProtection="1">
      <alignment vertical="center"/>
      <protection locked="0"/>
    </xf>
    <xf numFmtId="4" fontId="24" fillId="5" borderId="72" xfId="0" applyNumberFormat="1" applyFont="1" applyFill="1" applyBorder="1" applyAlignment="1" applyProtection="1">
      <alignment vertical="center"/>
      <protection locked="0"/>
    </xf>
    <xf numFmtId="0" fontId="5" fillId="6" borderId="0" xfId="0" applyFont="1" applyFill="1" applyAlignment="1" applyProtection="1">
      <alignment horizontal="left" vertical="center"/>
    </xf>
    <xf numFmtId="0" fontId="3" fillId="6" borderId="0" xfId="0" applyFont="1" applyFill="1" applyAlignment="1" applyProtection="1">
      <alignment horizontal="left" vertical="center"/>
    </xf>
    <xf numFmtId="0" fontId="14" fillId="8" borderId="8" xfId="0" applyFont="1" applyFill="1" applyBorder="1" applyAlignment="1" applyProtection="1">
      <alignment horizontal="center" vertical="center"/>
    </xf>
    <xf numFmtId="0" fontId="15" fillId="6" borderId="0" xfId="0" applyFont="1" applyFill="1" applyProtection="1"/>
    <xf numFmtId="0" fontId="15" fillId="0" borderId="0" xfId="0" applyFont="1" applyFill="1" applyProtection="1"/>
    <xf numFmtId="0" fontId="4" fillId="8" borderId="35" xfId="0" applyFont="1" applyFill="1" applyBorder="1" applyAlignment="1" applyProtection="1">
      <alignment horizontal="center" vertical="center" wrapText="1"/>
    </xf>
    <xf numFmtId="0" fontId="0" fillId="0" borderId="0" xfId="0" applyFill="1" applyProtection="1">
      <protection locked="0"/>
    </xf>
    <xf numFmtId="0" fontId="4" fillId="0" borderId="0" xfId="0" applyFont="1" applyFill="1" applyProtection="1">
      <protection locked="0"/>
    </xf>
    <xf numFmtId="0" fontId="44" fillId="0" borderId="0" xfId="0" applyFont="1" applyFill="1" applyAlignment="1" applyProtection="1">
      <alignment wrapText="1"/>
      <protection locked="0"/>
    </xf>
    <xf numFmtId="0" fontId="15" fillId="0" borderId="0" xfId="0" applyFont="1" applyFill="1" applyProtection="1">
      <protection locked="0"/>
    </xf>
    <xf numFmtId="0" fontId="19" fillId="0" borderId="0" xfId="0" applyFont="1" applyFill="1" applyBorder="1" applyProtection="1"/>
    <xf numFmtId="0" fontId="24" fillId="0" borderId="44" xfId="0" applyFont="1" applyFill="1" applyBorder="1" applyProtection="1"/>
    <xf numFmtId="0" fontId="25" fillId="0" borderId="0" xfId="0" applyFont="1" applyFill="1" applyBorder="1" applyAlignment="1" applyProtection="1">
      <alignment horizontal="center" vertical="center" wrapText="1"/>
    </xf>
    <xf numFmtId="44" fontId="19" fillId="0" borderId="0" xfId="8" applyFont="1" applyFill="1" applyBorder="1" applyProtection="1"/>
    <xf numFmtId="0" fontId="37" fillId="0" borderId="44" xfId="0" applyFont="1" applyFill="1" applyBorder="1" applyProtection="1"/>
    <xf numFmtId="0" fontId="15" fillId="0" borderId="0" xfId="0" applyFont="1" applyProtection="1">
      <protection locked="0"/>
    </xf>
    <xf numFmtId="0" fontId="0" fillId="0" borderId="0" xfId="0" applyFill="1" applyBorder="1" applyProtection="1">
      <protection locked="0"/>
    </xf>
    <xf numFmtId="0" fontId="47" fillId="0" borderId="0" xfId="0" applyFont="1" applyFill="1" applyBorder="1" applyProtection="1"/>
    <xf numFmtId="0" fontId="47" fillId="0" borderId="0" xfId="0" applyFont="1" applyFill="1" applyBorder="1" applyAlignment="1" applyProtection="1">
      <alignment horizontal="center"/>
    </xf>
    <xf numFmtId="0" fontId="0" fillId="0" borderId="0" xfId="0" applyFill="1" applyBorder="1" applyProtection="1"/>
    <xf numFmtId="0" fontId="23" fillId="0" borderId="0" xfId="0" applyFont="1" applyFill="1" applyBorder="1" applyProtection="1"/>
    <xf numFmtId="4" fontId="24" fillId="0" borderId="0" xfId="0" applyNumberFormat="1" applyFont="1" applyFill="1" applyBorder="1" applyAlignment="1" applyProtection="1">
      <alignment vertical="center"/>
      <protection locked="0"/>
    </xf>
    <xf numFmtId="0" fontId="24" fillId="0" borderId="41" xfId="0" applyFont="1" applyFill="1" applyBorder="1" applyProtection="1"/>
    <xf numFmtId="0" fontId="25" fillId="0" borderId="42" xfId="0" applyFont="1" applyFill="1" applyBorder="1" applyAlignment="1" applyProtection="1">
      <alignment horizontal="center" vertical="center" wrapText="1"/>
    </xf>
    <xf numFmtId="1" fontId="24" fillId="5" borderId="7" xfId="0" applyNumberFormat="1" applyFont="1" applyFill="1" applyBorder="1" applyAlignment="1" applyProtection="1">
      <alignment horizontal="left" vertical="center"/>
      <protection locked="0"/>
    </xf>
    <xf numFmtId="0" fontId="24" fillId="0" borderId="0" xfId="0" applyFont="1" applyProtection="1">
      <protection locked="0"/>
    </xf>
    <xf numFmtId="44" fontId="37" fillId="0" borderId="0" xfId="8" applyFont="1" applyBorder="1" applyProtection="1"/>
    <xf numFmtId="0" fontId="19" fillId="6" borderId="48" xfId="0" applyFont="1" applyFill="1" applyBorder="1" applyAlignment="1">
      <alignment horizontal="left" vertical="center" indent="2"/>
    </xf>
    <xf numFmtId="0" fontId="19" fillId="6" borderId="21" xfId="0" applyFont="1" applyFill="1" applyBorder="1" applyAlignment="1">
      <alignment horizontal="left" vertical="center" indent="2"/>
    </xf>
    <xf numFmtId="0" fontId="14" fillId="8" borderId="39" xfId="0" applyFont="1" applyFill="1" applyBorder="1" applyAlignment="1" applyProtection="1">
      <alignment horizontal="left" vertical="center"/>
    </xf>
    <xf numFmtId="0" fontId="58" fillId="9" borderId="44" xfId="0" applyFont="1" applyFill="1" applyBorder="1" applyProtection="1"/>
    <xf numFmtId="0" fontId="35" fillId="9" borderId="0" xfId="0" applyFont="1" applyFill="1" applyBorder="1" applyProtection="1"/>
    <xf numFmtId="44" fontId="35" fillId="9" borderId="0" xfId="8" applyFont="1" applyFill="1" applyBorder="1" applyProtection="1"/>
    <xf numFmtId="0" fontId="35" fillId="0" borderId="0" xfId="0" applyFont="1" applyProtection="1">
      <protection locked="0"/>
    </xf>
    <xf numFmtId="0" fontId="60" fillId="0" borderId="0" xfId="0" applyFont="1" applyProtection="1">
      <protection locked="0"/>
    </xf>
    <xf numFmtId="0" fontId="35" fillId="9" borderId="0" xfId="0" applyFont="1" applyFill="1" applyProtection="1"/>
    <xf numFmtId="0" fontId="35" fillId="9" borderId="0" xfId="0" applyFont="1" applyFill="1" applyAlignment="1" applyProtection="1">
      <alignment horizontal="center"/>
    </xf>
    <xf numFmtId="44" fontId="35" fillId="9" borderId="0" xfId="8" applyFont="1" applyFill="1" applyProtection="1"/>
    <xf numFmtId="0" fontId="46" fillId="0" borderId="0" xfId="0" applyFont="1" applyAlignment="1" applyProtection="1">
      <alignment wrapText="1"/>
      <protection locked="0"/>
    </xf>
    <xf numFmtId="0" fontId="35" fillId="0" borderId="0" xfId="0" applyFont="1" applyFill="1" applyProtection="1">
      <protection locked="0"/>
    </xf>
    <xf numFmtId="0" fontId="60" fillId="0" borderId="0" xfId="0" applyFont="1" applyFill="1" applyProtection="1">
      <protection locked="0"/>
    </xf>
    <xf numFmtId="0" fontId="61" fillId="0" borderId="0" xfId="0" applyFont="1" applyFill="1" applyProtection="1">
      <protection locked="0"/>
    </xf>
    <xf numFmtId="0" fontId="46" fillId="0" borderId="0" xfId="0" applyFont="1" applyFill="1" applyAlignment="1" applyProtection="1">
      <alignment wrapText="1"/>
      <protection locked="0"/>
    </xf>
    <xf numFmtId="0" fontId="14" fillId="0" borderId="0" xfId="0" applyFont="1" applyFill="1" applyBorder="1" applyAlignment="1" applyProtection="1">
      <alignment horizontal="left" vertical="center"/>
    </xf>
    <xf numFmtId="44" fontId="19" fillId="0" borderId="1" xfId="8" applyFont="1" applyFill="1" applyBorder="1" applyProtection="1">
      <protection locked="0"/>
    </xf>
    <xf numFmtId="0" fontId="20" fillId="0" borderId="0" xfId="0" applyFont="1" applyFill="1" applyBorder="1" applyProtection="1"/>
    <xf numFmtId="0" fontId="0" fillId="8" borderId="39" xfId="0" applyFill="1" applyBorder="1" applyProtection="1"/>
    <xf numFmtId="0" fontId="0" fillId="0" borderId="45" xfId="0" applyFill="1" applyBorder="1" applyProtection="1">
      <protection locked="0"/>
    </xf>
    <xf numFmtId="0" fontId="35" fillId="0" borderId="45" xfId="0" applyFont="1" applyFill="1" applyBorder="1" applyProtection="1">
      <protection locked="0"/>
    </xf>
    <xf numFmtId="0" fontId="0" fillId="0" borderId="42" xfId="0" applyBorder="1" applyProtection="1"/>
    <xf numFmtId="0" fontId="20" fillId="0" borderId="0" xfId="0" applyFont="1" applyBorder="1" applyProtection="1"/>
    <xf numFmtId="17" fontId="21" fillId="0" borderId="0" xfId="0" quotePrefix="1" applyNumberFormat="1" applyFont="1" applyFill="1" applyAlignment="1" applyProtection="1">
      <alignment horizontal="center" vertical="center"/>
    </xf>
    <xf numFmtId="0" fontId="64" fillId="6" borderId="60" xfId="0" applyFont="1" applyFill="1" applyBorder="1" applyAlignment="1" applyProtection="1">
      <alignment horizontal="left" vertical="top"/>
    </xf>
    <xf numFmtId="0" fontId="64" fillId="6" borderId="0" xfId="0" applyFont="1" applyFill="1" applyBorder="1" applyAlignment="1" applyProtection="1">
      <alignment horizontal="left" vertical="top"/>
    </xf>
    <xf numFmtId="0" fontId="65" fillId="6" borderId="60" xfId="0" applyFont="1" applyFill="1" applyBorder="1" applyAlignment="1" applyProtection="1">
      <alignment horizontal="left" vertical="top"/>
    </xf>
    <xf numFmtId="0" fontId="15" fillId="6" borderId="0" xfId="0" applyFont="1" applyFill="1" applyAlignment="1" applyProtection="1">
      <alignment horizontal="left" vertical="center"/>
    </xf>
    <xf numFmtId="0" fontId="61" fillId="5" borderId="8" xfId="0" applyFont="1" applyFill="1" applyBorder="1" applyProtection="1">
      <protection locked="0"/>
    </xf>
    <xf numFmtId="0" fontId="15" fillId="5" borderId="8" xfId="0" applyFont="1" applyFill="1" applyBorder="1" applyProtection="1">
      <protection locked="0"/>
    </xf>
    <xf numFmtId="44" fontId="62" fillId="0" borderId="8" xfId="0" applyNumberFormat="1" applyFont="1" applyFill="1" applyBorder="1" applyAlignment="1" applyProtection="1">
      <alignment horizontal="center"/>
    </xf>
    <xf numFmtId="44" fontId="62" fillId="6" borderId="8" xfId="0" applyNumberFormat="1" applyFont="1" applyFill="1" applyBorder="1" applyAlignment="1" applyProtection="1">
      <alignment vertical="center"/>
    </xf>
    <xf numFmtId="0" fontId="14" fillId="8" borderId="38" xfId="0" applyFont="1" applyFill="1" applyBorder="1" applyAlignment="1">
      <alignment horizontal="left"/>
    </xf>
    <xf numFmtId="0" fontId="66" fillId="0" borderId="0" xfId="0" applyFont="1" applyProtection="1"/>
    <xf numFmtId="0" fontId="36" fillId="0" borderId="44" xfId="0" applyFont="1" applyBorder="1" applyAlignment="1" applyProtection="1">
      <alignment horizontal="left" wrapText="1"/>
    </xf>
    <xf numFmtId="0" fontId="35" fillId="0" borderId="0" xfId="0" applyFont="1" applyFill="1" applyBorder="1" applyProtection="1"/>
    <xf numFmtId="44" fontId="35" fillId="0" borderId="0" xfId="8" applyFont="1" applyFill="1" applyBorder="1" applyProtection="1"/>
    <xf numFmtId="0" fontId="35" fillId="0" borderId="45" xfId="0" applyFont="1" applyFill="1" applyBorder="1" applyProtection="1"/>
    <xf numFmtId="0" fontId="0" fillId="9" borderId="0" xfId="0" applyFill="1" applyBorder="1" applyProtection="1"/>
    <xf numFmtId="44" fontId="0" fillId="9" borderId="0" xfId="8" applyFont="1" applyFill="1" applyBorder="1" applyProtection="1"/>
    <xf numFmtId="0" fontId="0" fillId="9" borderId="45" xfId="0" applyFill="1" applyBorder="1" applyProtection="1"/>
    <xf numFmtId="0" fontId="45" fillId="0" borderId="44" xfId="0" applyFont="1" applyFill="1" applyBorder="1" applyAlignment="1" applyProtection="1">
      <alignment horizontal="left"/>
    </xf>
    <xf numFmtId="0" fontId="66" fillId="0" borderId="38" xfId="0" applyFont="1" applyBorder="1" applyAlignment="1" applyProtection="1">
      <alignment vertical="top"/>
    </xf>
    <xf numFmtId="0" fontId="66" fillId="0" borderId="44" xfId="0" applyFont="1" applyFill="1" applyBorder="1" applyAlignment="1" applyProtection="1">
      <alignment horizontal="left" vertical="top"/>
    </xf>
    <xf numFmtId="0" fontId="66" fillId="0" borderId="0" xfId="0" applyFont="1" applyFill="1" applyAlignment="1">
      <alignment horizontal="left" vertical="top"/>
    </xf>
    <xf numFmtId="0" fontId="66" fillId="6" borderId="0" xfId="0" applyFont="1" applyFill="1" applyProtection="1"/>
    <xf numFmtId="0" fontId="66" fillId="0" borderId="44" xfId="0" applyFont="1" applyBorder="1" applyAlignment="1">
      <alignment vertical="top"/>
    </xf>
    <xf numFmtId="0" fontId="3" fillId="0" borderId="0" xfId="0" applyFont="1" applyFill="1"/>
    <xf numFmtId="0" fontId="14" fillId="8" borderId="39" xfId="0" applyFont="1" applyFill="1" applyBorder="1" applyAlignment="1"/>
    <xf numFmtId="0" fontId="24" fillId="0" borderId="73" xfId="0" applyFont="1" applyFill="1" applyBorder="1" applyAlignment="1">
      <alignment horizontal="left" vertical="center" indent="1"/>
    </xf>
    <xf numFmtId="0" fontId="24" fillId="0" borderId="28" xfId="0" applyFont="1" applyFill="1" applyBorder="1" applyAlignment="1">
      <alignment horizontal="left" vertical="center" indent="1"/>
    </xf>
    <xf numFmtId="0" fontId="19" fillId="0" borderId="48" xfId="0" applyFont="1" applyFill="1" applyBorder="1" applyAlignment="1">
      <alignment horizontal="left" vertical="center" indent="1"/>
    </xf>
    <xf numFmtId="0" fontId="24" fillId="0" borderId="48" xfId="0" applyFont="1" applyFill="1" applyBorder="1" applyAlignment="1" applyProtection="1">
      <alignment horizontal="left" vertical="center" wrapText="1" indent="1"/>
    </xf>
    <xf numFmtId="0" fontId="24" fillId="0" borderId="74" xfId="0" applyFont="1" applyFill="1" applyBorder="1" applyAlignment="1" applyProtection="1">
      <alignment horizontal="left" vertical="center" wrapText="1" indent="1"/>
    </xf>
    <xf numFmtId="0" fontId="38" fillId="0" borderId="0" xfId="0" applyFont="1" applyFill="1" applyAlignment="1" applyProtection="1">
      <alignment horizontal="center" vertical="center" wrapText="1"/>
    </xf>
    <xf numFmtId="0" fontId="45" fillId="0" borderId="0" xfId="0" applyFont="1" applyFill="1" applyBorder="1" applyAlignment="1" applyProtection="1">
      <alignment horizontal="left" vertical="center"/>
    </xf>
    <xf numFmtId="0" fontId="19" fillId="6" borderId="23" xfId="0" applyFont="1" applyFill="1" applyBorder="1" applyAlignment="1">
      <alignment horizontal="left" vertical="center" indent="2"/>
    </xf>
    <xf numFmtId="0" fontId="47" fillId="8" borderId="35" xfId="0" applyFont="1" applyFill="1" applyBorder="1" applyAlignment="1" applyProtection="1">
      <alignment horizontal="center" vertical="center"/>
    </xf>
    <xf numFmtId="4" fontId="25" fillId="0" borderId="30" xfId="0" applyNumberFormat="1" applyFont="1" applyFill="1" applyBorder="1" applyAlignment="1" applyProtection="1">
      <alignment vertical="center"/>
    </xf>
    <xf numFmtId="0" fontId="20" fillId="0" borderId="6" xfId="0" applyFont="1" applyFill="1" applyBorder="1" applyAlignment="1" applyProtection="1">
      <alignment vertical="center"/>
    </xf>
    <xf numFmtId="4" fontId="25" fillId="5" borderId="7" xfId="0" applyNumberFormat="1" applyFont="1" applyFill="1" applyBorder="1" applyAlignment="1" applyProtection="1">
      <alignment vertical="center"/>
      <protection locked="0"/>
    </xf>
    <xf numFmtId="0" fontId="20" fillId="0" borderId="0" xfId="0" applyFont="1" applyAlignment="1" applyProtection="1">
      <alignment horizontal="left" vertical="center"/>
    </xf>
    <xf numFmtId="0" fontId="67" fillId="0" borderId="0" xfId="0" applyFont="1" applyAlignment="1" applyProtection="1">
      <alignment horizontal="left" vertical="center"/>
    </xf>
    <xf numFmtId="0" fontId="14" fillId="8" borderId="0" xfId="2" applyFont="1" applyFill="1" applyAlignment="1"/>
    <xf numFmtId="0" fontId="42" fillId="8" borderId="23" xfId="0" applyFont="1" applyFill="1" applyBorder="1" applyAlignment="1" applyProtection="1">
      <alignment horizontal="center" vertical="center" wrapText="1"/>
    </xf>
    <xf numFmtId="44" fontId="24" fillId="0" borderId="13" xfId="8" applyFont="1" applyFill="1" applyBorder="1" applyAlignment="1" applyProtection="1">
      <alignment vertical="center"/>
    </xf>
    <xf numFmtId="4" fontId="24" fillId="0" borderId="13" xfId="0" applyNumberFormat="1" applyFont="1" applyFill="1" applyBorder="1" applyAlignment="1" applyProtection="1">
      <alignment vertical="center"/>
    </xf>
    <xf numFmtId="44" fontId="24" fillId="0" borderId="20" xfId="8" applyFont="1" applyFill="1" applyBorder="1" applyAlignment="1" applyProtection="1">
      <alignment vertical="center"/>
    </xf>
    <xf numFmtId="4" fontId="25" fillId="0" borderId="75" xfId="0" applyNumberFormat="1" applyFont="1" applyFill="1" applyBorder="1" applyAlignment="1" applyProtection="1">
      <alignment vertical="center"/>
    </xf>
    <xf numFmtId="44" fontId="19" fillId="0" borderId="13" xfId="8" applyFont="1" applyBorder="1" applyProtection="1"/>
    <xf numFmtId="0" fontId="42" fillId="7" borderId="76" xfId="0" applyFont="1" applyFill="1" applyBorder="1" applyAlignment="1" applyProtection="1">
      <alignment horizontal="center" vertical="center" wrapText="1"/>
    </xf>
    <xf numFmtId="44" fontId="24" fillId="5" borderId="77" xfId="8" applyFont="1" applyFill="1" applyBorder="1" applyAlignment="1" applyProtection="1">
      <alignment vertical="center"/>
      <protection locked="0"/>
    </xf>
    <xf numFmtId="4" fontId="25" fillId="0" borderId="78" xfId="0" applyNumberFormat="1" applyFont="1" applyFill="1" applyBorder="1" applyAlignment="1" applyProtection="1">
      <alignment vertical="center"/>
    </xf>
    <xf numFmtId="4" fontId="19" fillId="4" borderId="76" xfId="0" applyNumberFormat="1" applyFont="1" applyFill="1" applyBorder="1" applyAlignment="1" applyProtection="1">
      <alignment vertical="center"/>
    </xf>
    <xf numFmtId="4" fontId="19" fillId="0" borderId="76" xfId="0" applyNumberFormat="1" applyFont="1" applyBorder="1" applyProtection="1"/>
    <xf numFmtId="44" fontId="19" fillId="0" borderId="77" xfId="8" applyFont="1" applyBorder="1" applyProtection="1"/>
    <xf numFmtId="44" fontId="19" fillId="0" borderId="76" xfId="8" applyFont="1" applyBorder="1"/>
    <xf numFmtId="0" fontId="19" fillId="0" borderId="79" xfId="0" applyFont="1" applyBorder="1" applyProtection="1"/>
    <xf numFmtId="0" fontId="43" fillId="0" borderId="0" xfId="0" applyFont="1" applyAlignment="1" applyProtection="1">
      <alignment horizontal="center"/>
    </xf>
    <xf numFmtId="0" fontId="47" fillId="0" borderId="0" xfId="0" applyFont="1" applyFill="1"/>
    <xf numFmtId="44" fontId="20" fillId="0" borderId="77" xfId="8" applyFont="1" applyBorder="1" applyProtection="1"/>
    <xf numFmtId="0" fontId="8" fillId="2" borderId="1" xfId="0" applyFont="1" applyFill="1" applyBorder="1" applyAlignment="1">
      <alignment horizontal="center"/>
    </xf>
    <xf numFmtId="0" fontId="46" fillId="6" borderId="0" xfId="0" applyFont="1" applyFill="1" applyProtection="1"/>
    <xf numFmtId="0" fontId="3" fillId="6" borderId="0" xfId="0" applyFont="1" applyFill="1" applyProtection="1"/>
    <xf numFmtId="0" fontId="37" fillId="6" borderId="0" xfId="0" applyFont="1" applyFill="1" applyBorder="1" applyAlignment="1" applyProtection="1"/>
    <xf numFmtId="0" fontId="0" fillId="0" borderId="0" xfId="0" applyFont="1"/>
    <xf numFmtId="0" fontId="0" fillId="0" borderId="41" xfId="0" applyFont="1" applyBorder="1" applyAlignment="1">
      <alignment horizontal="left" indent="2"/>
    </xf>
    <xf numFmtId="0" fontId="0" fillId="0" borderId="42" xfId="0" applyFont="1" applyBorder="1"/>
    <xf numFmtId="0" fontId="18" fillId="0" borderId="42" xfId="6" applyFont="1" applyBorder="1" applyProtection="1">
      <protection locked="0"/>
    </xf>
    <xf numFmtId="0" fontId="0" fillId="0" borderId="43" xfId="0" applyFont="1" applyBorder="1"/>
    <xf numFmtId="0" fontId="0" fillId="0" borderId="0" xfId="0" applyFont="1" applyFill="1" applyAlignment="1" applyProtection="1">
      <alignment horizontal="left" vertical="top" wrapText="1" indent="2"/>
      <protection locked="0"/>
    </xf>
    <xf numFmtId="0" fontId="18" fillId="0" borderId="41" xfId="6" applyFont="1" applyBorder="1" applyAlignment="1">
      <alignment horizontal="left" vertical="center" indent="1"/>
    </xf>
    <xf numFmtId="0" fontId="0" fillId="0" borderId="42" xfId="0" applyFont="1" applyBorder="1" applyAlignment="1">
      <alignment horizontal="left" vertical="top" wrapText="1" indent="1"/>
    </xf>
    <xf numFmtId="0" fontId="0" fillId="0" borderId="43" xfId="0" applyFont="1" applyBorder="1" applyAlignment="1">
      <alignment horizontal="left" vertical="top" wrapText="1" indent="1"/>
    </xf>
    <xf numFmtId="0" fontId="8" fillId="0" borderId="0" xfId="0" applyFont="1" applyProtection="1">
      <protection locked="0"/>
    </xf>
    <xf numFmtId="0" fontId="66" fillId="0" borderId="44" xfId="0" applyFont="1" applyBorder="1" applyProtection="1">
      <protection locked="0"/>
    </xf>
    <xf numFmtId="0" fontId="38" fillId="0" borderId="0" xfId="0" applyFont="1" applyFill="1" applyAlignment="1" applyProtection="1">
      <alignment horizontal="left"/>
    </xf>
    <xf numFmtId="0" fontId="24" fillId="0" borderId="42" xfId="0" applyFont="1" applyFill="1" applyBorder="1" applyProtection="1"/>
    <xf numFmtId="44" fontId="24" fillId="0" borderId="42" xfId="8" applyFont="1" applyFill="1" applyBorder="1" applyProtection="1"/>
    <xf numFmtId="0" fontId="15" fillId="0" borderId="42" xfId="0" applyFont="1" applyBorder="1" applyProtection="1"/>
    <xf numFmtId="0" fontId="15" fillId="0" borderId="42" xfId="0" applyFont="1" applyFill="1" applyBorder="1" applyProtection="1">
      <protection locked="0"/>
    </xf>
    <xf numFmtId="0" fontId="15" fillId="0" borderId="43" xfId="0" applyFont="1" applyFill="1" applyBorder="1" applyProtection="1">
      <protection locked="0"/>
    </xf>
    <xf numFmtId="0" fontId="24" fillId="0" borderId="0" xfId="0" applyFont="1" applyFill="1" applyBorder="1" applyProtection="1"/>
    <xf numFmtId="44" fontId="24" fillId="0" borderId="0" xfId="8" applyFont="1" applyBorder="1" applyProtection="1"/>
    <xf numFmtId="0" fontId="24" fillId="0" borderId="0" xfId="0" applyFont="1" applyBorder="1" applyProtection="1"/>
    <xf numFmtId="0" fontId="24" fillId="0" borderId="41" xfId="0" applyFont="1" applyBorder="1" applyProtection="1"/>
    <xf numFmtId="0" fontId="24" fillId="0" borderId="42" xfId="0" applyFont="1" applyBorder="1" applyProtection="1"/>
    <xf numFmtId="44" fontId="24" fillId="0" borderId="42" xfId="8" applyFont="1" applyBorder="1" applyProtection="1"/>
    <xf numFmtId="0" fontId="19" fillId="6" borderId="80" xfId="0" applyFont="1" applyFill="1" applyBorder="1" applyAlignment="1">
      <alignment horizontal="left" vertical="center" indent="2"/>
    </xf>
    <xf numFmtId="0" fontId="19" fillId="6" borderId="81" xfId="0" applyFont="1" applyFill="1" applyBorder="1" applyAlignment="1">
      <alignment horizontal="left" vertical="center" indent="2"/>
    </xf>
    <xf numFmtId="0" fontId="24" fillId="0" borderId="1" xfId="0" applyFont="1" applyFill="1" applyBorder="1" applyAlignment="1">
      <alignment horizontal="left" vertical="center" indent="2"/>
    </xf>
    <xf numFmtId="0" fontId="20" fillId="0" borderId="48" xfId="0" applyFont="1" applyFill="1" applyBorder="1" applyAlignment="1">
      <alignment horizontal="left" vertical="center"/>
    </xf>
    <xf numFmtId="0" fontId="19" fillId="0" borderId="1" xfId="0" applyFont="1" applyFill="1" applyBorder="1" applyAlignment="1">
      <alignment horizontal="left" vertical="center" wrapText="1" indent="1"/>
    </xf>
    <xf numFmtId="0" fontId="20" fillId="0" borderId="4" xfId="0" applyFont="1" applyFill="1" applyBorder="1" applyAlignment="1" applyProtection="1">
      <alignment horizontal="left" vertical="center" wrapText="1" indent="1"/>
    </xf>
    <xf numFmtId="0" fontId="25" fillId="2" borderId="82" xfId="0" applyFont="1" applyFill="1" applyBorder="1" applyAlignment="1">
      <alignment horizontal="left" vertical="center"/>
    </xf>
    <xf numFmtId="0" fontId="37" fillId="0" borderId="0" xfId="0" applyFont="1" applyBorder="1" applyAlignment="1">
      <alignment horizontal="left"/>
    </xf>
    <xf numFmtId="44" fontId="5" fillId="5" borderId="83" xfId="8" applyFont="1" applyFill="1" applyBorder="1" applyAlignment="1" applyProtection="1">
      <alignment horizontal="center" vertical="center" wrapText="1"/>
      <protection locked="0"/>
    </xf>
    <xf numFmtId="0" fontId="36" fillId="0" borderId="0" xfId="0" applyFont="1" applyBorder="1" applyAlignment="1" applyProtection="1">
      <alignment wrapText="1"/>
      <protection locked="0"/>
    </xf>
    <xf numFmtId="44" fontId="36" fillId="0" borderId="83" xfId="0" applyNumberFormat="1" applyFont="1" applyBorder="1" applyAlignment="1" applyProtection="1">
      <alignment wrapText="1"/>
      <protection locked="0"/>
    </xf>
    <xf numFmtId="0" fontId="24" fillId="0" borderId="14" xfId="0" applyFont="1" applyFill="1" applyBorder="1" applyAlignment="1" applyProtection="1">
      <alignment horizontal="left" vertical="center" wrapText="1" indent="1"/>
    </xf>
    <xf numFmtId="0" fontId="26" fillId="0" borderId="42" xfId="0" applyFont="1" applyBorder="1" applyProtection="1"/>
    <xf numFmtId="0" fontId="43" fillId="0" borderId="42" xfId="0" applyFont="1" applyBorder="1" applyAlignment="1" applyProtection="1">
      <alignment horizontal="center" vertical="center" wrapText="1"/>
    </xf>
    <xf numFmtId="44" fontId="26" fillId="0" borderId="42" xfId="8" applyFont="1" applyBorder="1" applyProtection="1"/>
    <xf numFmtId="0" fontId="26" fillId="0" borderId="43" xfId="0" applyFont="1" applyBorder="1" applyProtection="1"/>
    <xf numFmtId="44" fontId="71" fillId="6" borderId="86" xfId="8" applyFont="1" applyFill="1" applyBorder="1" applyAlignment="1" applyProtection="1">
      <alignment horizontal="left" vertical="center"/>
    </xf>
    <xf numFmtId="44" fontId="71" fillId="6" borderId="84" xfId="8" applyFont="1" applyFill="1" applyBorder="1" applyAlignment="1" applyProtection="1">
      <alignment horizontal="left" vertical="center"/>
    </xf>
    <xf numFmtId="44" fontId="71" fillId="6" borderId="85" xfId="8" applyFont="1" applyFill="1" applyBorder="1" applyAlignment="1" applyProtection="1">
      <alignment horizontal="left" vertical="center"/>
    </xf>
    <xf numFmtId="44" fontId="70" fillId="6" borderId="83" xfId="8" applyFont="1" applyFill="1" applyBorder="1" applyAlignment="1" applyProtection="1">
      <alignment horizontal="center" vertical="center" wrapText="1"/>
    </xf>
    <xf numFmtId="0" fontId="15" fillId="0" borderId="0" xfId="0" applyFont="1" applyProtection="1"/>
    <xf numFmtId="0" fontId="4" fillId="0" borderId="0" xfId="0" applyFont="1" applyProtection="1"/>
    <xf numFmtId="0" fontId="24" fillId="0" borderId="0" xfId="0" applyFont="1" applyProtection="1"/>
    <xf numFmtId="0" fontId="67" fillId="6" borderId="84" xfId="0" applyFont="1" applyFill="1" applyBorder="1" applyProtection="1"/>
    <xf numFmtId="0" fontId="0" fillId="0" borderId="85" xfId="0" applyBorder="1" applyProtection="1"/>
    <xf numFmtId="0" fontId="0" fillId="0" borderId="86" xfId="0" applyBorder="1" applyProtection="1"/>
    <xf numFmtId="0" fontId="69" fillId="6" borderId="83" xfId="0" applyFont="1" applyFill="1" applyBorder="1" applyAlignment="1" applyProtection="1">
      <alignment horizontal="center"/>
    </xf>
    <xf numFmtId="0" fontId="1" fillId="0" borderId="0" xfId="0" applyFont="1" applyProtection="1"/>
    <xf numFmtId="44" fontId="15" fillId="10" borderId="84" xfId="8" applyFont="1" applyFill="1" applyBorder="1" applyAlignment="1" applyProtection="1">
      <alignment horizontal="left" vertical="center"/>
    </xf>
    <xf numFmtId="44" fontId="15" fillId="10" borderId="85" xfId="8" applyFont="1" applyFill="1" applyBorder="1" applyAlignment="1" applyProtection="1">
      <alignment horizontal="left" vertical="center"/>
    </xf>
    <xf numFmtId="44" fontId="15" fillId="10" borderId="86" xfId="8" applyFont="1" applyFill="1" applyBorder="1" applyAlignment="1" applyProtection="1">
      <alignment horizontal="left" vertical="center"/>
    </xf>
    <xf numFmtId="0" fontId="8" fillId="0" borderId="84" xfId="0" applyFont="1" applyBorder="1" applyProtection="1"/>
    <xf numFmtId="0" fontId="1" fillId="0" borderId="85" xfId="0" applyFont="1" applyBorder="1" applyProtection="1"/>
    <xf numFmtId="0" fontId="1" fillId="0" borderId="86" xfId="0" applyFont="1" applyBorder="1" applyProtection="1"/>
    <xf numFmtId="44" fontId="15" fillId="6" borderId="60" xfId="8" quotePrefix="1" applyFont="1" applyFill="1" applyBorder="1" applyAlignment="1" applyProtection="1">
      <alignment horizontal="left" vertical="center"/>
    </xf>
    <xf numFmtId="0" fontId="0" fillId="0" borderId="46" xfId="0" applyBorder="1" applyProtection="1"/>
    <xf numFmtId="0" fontId="0" fillId="0" borderId="47" xfId="0" applyBorder="1" applyProtection="1"/>
    <xf numFmtId="0" fontId="0" fillId="0" borderId="59" xfId="0" applyBorder="1" applyProtection="1"/>
    <xf numFmtId="0" fontId="0" fillId="0" borderId="60" xfId="0" applyBorder="1" applyProtection="1"/>
    <xf numFmtId="0" fontId="0" fillId="0" borderId="61" xfId="0" applyBorder="1" applyProtection="1"/>
    <xf numFmtId="0" fontId="0" fillId="0" borderId="62" xfId="0" applyBorder="1" applyProtection="1"/>
    <xf numFmtId="0" fontId="0" fillId="0" borderId="63" xfId="0" applyBorder="1" applyProtection="1"/>
    <xf numFmtId="0" fontId="0" fillId="0" borderId="64" xfId="0" applyBorder="1" applyProtection="1"/>
    <xf numFmtId="44" fontId="20" fillId="0" borderId="29" xfId="8" applyFont="1" applyBorder="1"/>
    <xf numFmtId="0" fontId="38" fillId="0" borderId="0" xfId="0" applyFont="1" applyFill="1" applyAlignment="1" applyProtection="1">
      <alignment vertical="center" wrapText="1"/>
    </xf>
    <xf numFmtId="0" fontId="38" fillId="0" borderId="0" xfId="0" applyFont="1" applyFill="1" applyAlignment="1" applyProtection="1">
      <alignment horizontal="center" wrapText="1"/>
    </xf>
    <xf numFmtId="4" fontId="24" fillId="12" borderId="1" xfId="0" applyNumberFormat="1" applyFont="1" applyFill="1" applyBorder="1" applyAlignment="1" applyProtection="1">
      <alignment vertical="center"/>
      <protection locked="0"/>
    </xf>
    <xf numFmtId="44" fontId="24" fillId="12" borderId="1" xfId="8" applyFont="1" applyFill="1" applyBorder="1" applyAlignment="1" applyProtection="1">
      <alignment vertical="center"/>
      <protection locked="0"/>
    </xf>
    <xf numFmtId="165" fontId="0" fillId="12" borderId="1" xfId="0" applyNumberFormat="1" applyFont="1" applyFill="1" applyBorder="1" applyProtection="1"/>
    <xf numFmtId="44" fontId="0" fillId="12" borderId="1" xfId="8" applyFont="1" applyFill="1" applyBorder="1" applyProtection="1"/>
    <xf numFmtId="44" fontId="24" fillId="12" borderId="58" xfId="8" applyFont="1" applyFill="1" applyBorder="1" applyAlignment="1" applyProtection="1">
      <alignment vertical="center"/>
      <protection locked="0"/>
    </xf>
    <xf numFmtId="44" fontId="24" fillId="12" borderId="88" xfId="8" applyFont="1" applyFill="1" applyBorder="1" applyAlignment="1" applyProtection="1">
      <alignment vertical="center"/>
      <protection locked="0"/>
    </xf>
    <xf numFmtId="0" fontId="34" fillId="0" borderId="0" xfId="0" applyFont="1" applyFill="1"/>
    <xf numFmtId="4" fontId="19" fillId="0" borderId="10" xfId="0" applyNumberFormat="1" applyFont="1" applyFill="1" applyBorder="1" applyAlignment="1" applyProtection="1">
      <alignment horizontal="right" wrapText="1"/>
    </xf>
    <xf numFmtId="4" fontId="19" fillId="0" borderId="48" xfId="0" applyNumberFormat="1" applyFont="1" applyFill="1" applyBorder="1" applyAlignment="1">
      <alignment horizontal="left" vertical="center" indent="1"/>
    </xf>
    <xf numFmtId="0" fontId="0" fillId="3" borderId="27" xfId="0" applyFont="1" applyFill="1" applyBorder="1" applyProtection="1"/>
    <xf numFmtId="0" fontId="0" fillId="3" borderId="27" xfId="0" applyFont="1" applyFill="1" applyBorder="1" applyAlignment="1" applyProtection="1">
      <alignment horizontal="center"/>
    </xf>
    <xf numFmtId="164" fontId="0" fillId="3" borderId="27" xfId="0" applyNumberFormat="1" applyFont="1" applyFill="1" applyBorder="1" applyAlignment="1" applyProtection="1">
      <alignment horizontal="right"/>
    </xf>
    <xf numFmtId="44" fontId="0" fillId="3" borderId="27" xfId="8" applyFont="1" applyFill="1" applyBorder="1" applyAlignment="1" applyProtection="1">
      <alignment horizontal="right"/>
    </xf>
    <xf numFmtId="4" fontId="24" fillId="5" borderId="88" xfId="0" applyNumberFormat="1" applyFont="1" applyFill="1" applyBorder="1" applyAlignment="1" applyProtection="1">
      <alignment vertical="center"/>
      <protection locked="0"/>
    </xf>
    <xf numFmtId="44" fontId="19" fillId="0" borderId="0" xfId="0" applyNumberFormat="1" applyFont="1" applyProtection="1"/>
    <xf numFmtId="44" fontId="23" fillId="6" borderId="0" xfId="8" applyFont="1" applyFill="1" applyBorder="1" applyAlignment="1">
      <alignment vertical="center"/>
    </xf>
    <xf numFmtId="4" fontId="24" fillId="12" borderId="1" xfId="0" applyNumberFormat="1" applyFont="1" applyFill="1" applyBorder="1" applyAlignment="1" applyProtection="1">
      <alignment vertical="center"/>
    </xf>
    <xf numFmtId="44" fontId="24" fillId="12" borderId="1" xfId="8" applyFont="1" applyFill="1" applyBorder="1" applyAlignment="1" applyProtection="1">
      <alignment vertical="center"/>
    </xf>
    <xf numFmtId="0" fontId="15" fillId="0" borderId="0" xfId="0" applyFont="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15" fillId="6" borderId="0" xfId="0" applyFont="1" applyFill="1"/>
    <xf numFmtId="0" fontId="15" fillId="6" borderId="0" xfId="0" quotePrefix="1" applyFont="1" applyFill="1"/>
    <xf numFmtId="0" fontId="17" fillId="0" borderId="0" xfId="0" applyFont="1" applyProtection="1"/>
    <xf numFmtId="0" fontId="32" fillId="9" borderId="0" xfId="0" applyFont="1" applyFill="1" applyProtection="1"/>
    <xf numFmtId="0" fontId="8" fillId="0" borderId="0" xfId="0" applyFont="1" applyProtection="1"/>
    <xf numFmtId="0" fontId="24" fillId="0" borderId="1" xfId="0" applyFont="1" applyBorder="1" applyAlignment="1">
      <alignment horizontal="left" vertical="center" wrapText="1" indent="1"/>
    </xf>
    <xf numFmtId="0" fontId="24" fillId="0" borderId="12" xfId="0" applyFont="1" applyBorder="1" applyAlignment="1">
      <alignment vertical="center" wrapText="1"/>
    </xf>
    <xf numFmtId="0" fontId="23" fillId="0" borderId="0" xfId="0" applyFont="1" applyBorder="1" applyProtection="1"/>
    <xf numFmtId="4" fontId="20" fillId="6" borderId="0" xfId="0" applyNumberFormat="1" applyFont="1" applyFill="1" applyBorder="1"/>
    <xf numFmtId="0" fontId="23" fillId="6" borderId="24" xfId="0" applyFont="1" applyFill="1" applyBorder="1" applyAlignment="1" applyProtection="1"/>
    <xf numFmtId="44" fontId="23" fillId="6" borderId="24" xfId="0" applyNumberFormat="1" applyFont="1" applyFill="1" applyBorder="1" applyAlignment="1" applyProtection="1">
      <alignment horizontal="left" vertical="center"/>
    </xf>
    <xf numFmtId="0" fontId="76" fillId="14" borderId="90" xfId="0" applyFont="1" applyFill="1" applyBorder="1" applyAlignment="1">
      <alignment vertical="center"/>
    </xf>
    <xf numFmtId="0" fontId="0" fillId="3" borderId="0" xfId="0" applyFill="1"/>
    <xf numFmtId="0" fontId="77" fillId="3" borderId="91" xfId="0" applyFont="1" applyFill="1" applyBorder="1" applyAlignment="1">
      <alignment horizontal="left" vertical="center" wrapText="1"/>
    </xf>
    <xf numFmtId="0" fontId="78" fillId="3" borderId="0" xfId="0" applyFont="1" applyFill="1"/>
    <xf numFmtId="0" fontId="79" fillId="14" borderId="92" xfId="0" applyFont="1" applyFill="1" applyBorder="1" applyAlignment="1">
      <alignment vertical="center"/>
    </xf>
    <xf numFmtId="0" fontId="79" fillId="14" borderId="93" xfId="0" applyFont="1" applyFill="1" applyBorder="1" applyAlignment="1">
      <alignment vertical="center"/>
    </xf>
    <xf numFmtId="0" fontId="79" fillId="14" borderId="94" xfId="0" applyFont="1" applyFill="1" applyBorder="1" applyAlignment="1">
      <alignment vertical="center"/>
    </xf>
    <xf numFmtId="0" fontId="79" fillId="14" borderId="90" xfId="0" applyFont="1" applyFill="1" applyBorder="1" applyAlignment="1">
      <alignment vertical="center"/>
    </xf>
    <xf numFmtId="0" fontId="78" fillId="0" borderId="0" xfId="0" applyFont="1"/>
    <xf numFmtId="44" fontId="78" fillId="0" borderId="0" xfId="8" applyFont="1"/>
    <xf numFmtId="0" fontId="82" fillId="0" borderId="84" xfId="0" applyFont="1" applyBorder="1" applyProtection="1"/>
    <xf numFmtId="0" fontId="78" fillId="0" borderId="85" xfId="0" applyFont="1" applyBorder="1" applyProtection="1"/>
    <xf numFmtId="44" fontId="82" fillId="0" borderId="86" xfId="0" applyNumberFormat="1" applyFont="1" applyBorder="1" applyProtection="1"/>
    <xf numFmtId="0" fontId="0" fillId="6" borderId="0" xfId="0" applyFill="1" applyBorder="1" applyAlignment="1" applyProtection="1">
      <alignment horizontal="center" vertical="center"/>
      <protection locked="0"/>
    </xf>
    <xf numFmtId="167" fontId="36" fillId="0" borderId="39" xfId="9" applyNumberFormat="1" applyFont="1" applyBorder="1" applyAlignment="1" applyProtection="1">
      <alignment horizontal="center" vertical="center" wrapText="1"/>
    </xf>
    <xf numFmtId="167" fontId="25" fillId="0" borderId="0" xfId="9" applyNumberFormat="1" applyFont="1" applyBorder="1" applyAlignment="1" applyProtection="1">
      <alignment horizontal="center" vertical="center" wrapText="1"/>
    </xf>
    <xf numFmtId="167" fontId="43" fillId="0" borderId="42" xfId="9" applyNumberFormat="1" applyFont="1" applyBorder="1" applyAlignment="1" applyProtection="1">
      <alignment horizontal="center" vertical="center" wrapText="1"/>
    </xf>
    <xf numFmtId="167" fontId="0" fillId="0" borderId="0" xfId="9" applyNumberFormat="1" applyFont="1" applyProtection="1"/>
    <xf numFmtId="167" fontId="69" fillId="6" borderId="83" xfId="9" applyNumberFormat="1" applyFont="1" applyFill="1" applyBorder="1" applyAlignment="1" applyProtection="1">
      <alignment horizontal="center"/>
    </xf>
    <xf numFmtId="167" fontId="71" fillId="6" borderId="85" xfId="9" applyNumberFormat="1" applyFont="1" applyFill="1" applyBorder="1" applyAlignment="1" applyProtection="1">
      <alignment horizontal="left" vertical="center"/>
    </xf>
    <xf numFmtId="167" fontId="5" fillId="5" borderId="83" xfId="9" applyNumberFormat="1" applyFont="1" applyFill="1" applyBorder="1" applyAlignment="1" applyProtection="1">
      <alignment horizontal="center" vertical="center" wrapText="1"/>
      <protection locked="0"/>
    </xf>
    <xf numFmtId="167" fontId="1" fillId="0" borderId="86" xfId="9" applyNumberFormat="1" applyFont="1" applyBorder="1" applyProtection="1"/>
    <xf numFmtId="4" fontId="43" fillId="6" borderId="0" xfId="0" applyNumberFormat="1" applyFont="1" applyFill="1" applyBorder="1"/>
    <xf numFmtId="0" fontId="24" fillId="0" borderId="13" xfId="0" applyFont="1" applyBorder="1" applyAlignment="1">
      <alignment horizontal="left" vertical="center" wrapText="1" indent="1"/>
    </xf>
    <xf numFmtId="0" fontId="24" fillId="0" borderId="98" xfId="0" applyFont="1" applyBorder="1" applyAlignment="1">
      <alignment vertical="center" wrapText="1"/>
    </xf>
    <xf numFmtId="0" fontId="42" fillId="7" borderId="100" xfId="0" applyFont="1" applyFill="1" applyBorder="1" applyAlignment="1" applyProtection="1">
      <alignment horizontal="center" vertical="center" wrapText="1"/>
    </xf>
    <xf numFmtId="0" fontId="13" fillId="0" borderId="101" xfId="0" applyFont="1" applyBorder="1" applyAlignment="1" applyProtection="1">
      <alignment horizontal="left" vertical="center"/>
    </xf>
    <xf numFmtId="0" fontId="3" fillId="0" borderId="101" xfId="0" applyFont="1" applyFill="1" applyBorder="1" applyProtection="1"/>
    <xf numFmtId="0" fontId="0" fillId="0" borderId="101" xfId="0" applyFill="1" applyBorder="1"/>
    <xf numFmtId="0" fontId="0" fillId="0" borderId="101" xfId="0" applyBorder="1"/>
    <xf numFmtId="0" fontId="19" fillId="0" borderId="101" xfId="0" applyFont="1" applyBorder="1"/>
    <xf numFmtId="0" fontId="23" fillId="0" borderId="101" xfId="0" applyFont="1" applyBorder="1" applyAlignment="1" applyProtection="1">
      <alignment horizontal="center" vertical="center" wrapText="1"/>
    </xf>
    <xf numFmtId="0" fontId="23" fillId="0" borderId="101" xfId="0" applyFont="1" applyBorder="1" applyAlignment="1">
      <alignment horizontal="center" vertical="center" wrapText="1"/>
    </xf>
    <xf numFmtId="0" fontId="42" fillId="7" borderId="101" xfId="0" applyFont="1" applyFill="1" applyBorder="1" applyAlignment="1" applyProtection="1">
      <alignment horizontal="center" vertical="center" wrapText="1"/>
    </xf>
    <xf numFmtId="0" fontId="19" fillId="0" borderId="102" xfId="0" applyFont="1" applyFill="1" applyBorder="1" applyAlignment="1">
      <alignment horizontal="left" vertical="center" indent="1"/>
    </xf>
    <xf numFmtId="44" fontId="24" fillId="5" borderId="103" xfId="8" applyFont="1" applyFill="1" applyBorder="1" applyAlignment="1" applyProtection="1">
      <alignment vertical="center"/>
      <protection locked="0"/>
    </xf>
    <xf numFmtId="0" fontId="19" fillId="0" borderId="101" xfId="0" applyFont="1" applyFill="1" applyBorder="1"/>
    <xf numFmtId="44" fontId="24" fillId="5" borderId="102" xfId="8" applyFont="1" applyFill="1" applyBorder="1" applyAlignment="1" applyProtection="1">
      <alignment vertical="center"/>
      <protection locked="0"/>
    </xf>
    <xf numFmtId="4" fontId="24" fillId="5" borderId="103" xfId="0" applyNumberFormat="1" applyFont="1" applyFill="1" applyBorder="1" applyAlignment="1" applyProtection="1">
      <alignment vertical="center"/>
      <protection locked="0"/>
    </xf>
    <xf numFmtId="4" fontId="24" fillId="5" borderId="104" xfId="0" applyNumberFormat="1" applyFont="1" applyFill="1" applyBorder="1" applyAlignment="1" applyProtection="1">
      <alignment vertical="center"/>
      <protection locked="0"/>
    </xf>
    <xf numFmtId="4" fontId="24" fillId="5" borderId="105" xfId="0" applyNumberFormat="1" applyFont="1" applyFill="1" applyBorder="1" applyAlignment="1" applyProtection="1">
      <alignment vertical="center"/>
      <protection locked="0"/>
    </xf>
    <xf numFmtId="4" fontId="24" fillId="0" borderId="106" xfId="0" applyNumberFormat="1" applyFont="1" applyFill="1" applyBorder="1" applyAlignment="1" applyProtection="1">
      <alignment vertical="center"/>
      <protection locked="0"/>
    </xf>
    <xf numFmtId="4" fontId="24" fillId="0" borderId="103" xfId="0" applyNumberFormat="1" applyFont="1" applyFill="1" applyBorder="1" applyAlignment="1" applyProtection="1">
      <alignment vertical="center"/>
    </xf>
    <xf numFmtId="0" fontId="43" fillId="0" borderId="102" xfId="0" applyFont="1" applyBorder="1" applyAlignment="1">
      <alignment wrapText="1"/>
    </xf>
    <xf numFmtId="44" fontId="24" fillId="0" borderId="103" xfId="8" applyFont="1" applyFill="1" applyBorder="1" applyAlignment="1" applyProtection="1">
      <alignment vertical="center"/>
    </xf>
    <xf numFmtId="4" fontId="23" fillId="0" borderId="102" xfId="0" applyNumberFormat="1" applyFont="1" applyFill="1" applyBorder="1" applyAlignment="1" applyProtection="1">
      <alignment horizontal="center" vertical="center" wrapText="1"/>
    </xf>
    <xf numFmtId="44" fontId="24" fillId="5" borderId="104" xfId="8" applyFont="1" applyFill="1" applyBorder="1" applyAlignment="1" applyProtection="1">
      <alignment vertical="center"/>
      <protection locked="0"/>
    </xf>
    <xf numFmtId="44" fontId="24" fillId="0" borderId="107" xfId="8" applyFont="1" applyFill="1" applyBorder="1" applyAlignment="1" applyProtection="1">
      <alignment vertical="center"/>
    </xf>
    <xf numFmtId="0" fontId="84" fillId="0" borderId="0" xfId="0" applyFont="1"/>
    <xf numFmtId="0" fontId="85" fillId="0" borderId="0" xfId="0" applyFont="1" applyFill="1"/>
    <xf numFmtId="4" fontId="86" fillId="13" borderId="2" xfId="0" applyNumberFormat="1" applyFont="1" applyFill="1" applyBorder="1" applyAlignment="1" applyProtection="1">
      <alignment horizontal="right" wrapText="1"/>
    </xf>
    <xf numFmtId="0" fontId="87" fillId="0" borderId="0" xfId="0" applyFont="1"/>
    <xf numFmtId="0" fontId="17" fillId="0" borderId="0" xfId="0" applyFont="1" applyProtection="1">
      <protection locked="0"/>
    </xf>
    <xf numFmtId="0" fontId="57" fillId="6" borderId="0" xfId="0" applyFont="1" applyFill="1" applyAlignment="1" applyProtection="1">
      <alignment horizontal="left"/>
    </xf>
    <xf numFmtId="0" fontId="15" fillId="6" borderId="0" xfId="0" applyFont="1" applyFill="1" applyAlignment="1" applyProtection="1">
      <alignment horizontal="left"/>
    </xf>
    <xf numFmtId="0" fontId="4" fillId="8" borderId="0" xfId="0" applyFont="1" applyFill="1" applyProtection="1"/>
    <xf numFmtId="0" fontId="0" fillId="6" borderId="39" xfId="0" applyFill="1" applyBorder="1" applyProtection="1"/>
    <xf numFmtId="0" fontId="0" fillId="6" borderId="8" xfId="0" applyFill="1" applyBorder="1" applyProtection="1"/>
    <xf numFmtId="0" fontId="0" fillId="0" borderId="45" xfId="0" applyFont="1" applyFill="1" applyBorder="1" applyAlignment="1" applyProtection="1">
      <alignment horizontal="left" vertical="top" wrapText="1" indent="2"/>
    </xf>
    <xf numFmtId="0" fontId="19" fillId="0" borderId="0" xfId="0" applyFont="1" applyAlignment="1" applyProtection="1">
      <alignment horizontal="left" vertical="top" wrapText="1" indent="2"/>
    </xf>
    <xf numFmtId="0" fontId="0" fillId="0" borderId="38" xfId="0" applyBorder="1" applyProtection="1"/>
    <xf numFmtId="0" fontId="0" fillId="0" borderId="40" xfId="0" applyBorder="1" applyProtection="1"/>
    <xf numFmtId="0" fontId="0" fillId="0" borderId="44" xfId="0" applyFont="1" applyBorder="1" applyAlignment="1" applyProtection="1">
      <alignment horizontal="left" vertical="top" wrapText="1" indent="2"/>
      <protection locked="0"/>
    </xf>
    <xf numFmtId="0" fontId="0" fillId="0" borderId="0" xfId="0" applyFont="1" applyAlignment="1" applyProtection="1">
      <alignment horizontal="left" vertical="top" wrapText="1" indent="2"/>
      <protection locked="0"/>
    </xf>
    <xf numFmtId="0" fontId="0" fillId="0" borderId="45" xfId="0" applyFont="1" applyBorder="1" applyAlignment="1" applyProtection="1">
      <alignment horizontal="left" vertical="top" wrapText="1" indent="2"/>
      <protection locked="0"/>
    </xf>
    <xf numFmtId="0" fontId="16" fillId="8" borderId="0" xfId="0" applyFont="1" applyFill="1" applyAlignment="1">
      <alignment horizontal="center" wrapText="1"/>
    </xf>
    <xf numFmtId="0" fontId="0" fillId="0" borderId="44" xfId="0" applyFont="1" applyBorder="1" applyAlignment="1">
      <alignment horizontal="left" vertical="top" wrapText="1" indent="2"/>
    </xf>
    <xf numFmtId="0" fontId="0" fillId="0" borderId="0" xfId="0" applyFont="1" applyBorder="1" applyAlignment="1">
      <alignment horizontal="left" vertical="top" wrapText="1" indent="2"/>
    </xf>
    <xf numFmtId="0" fontId="0" fillId="0" borderId="45" xfId="0" applyFont="1" applyBorder="1" applyAlignment="1">
      <alignment horizontal="left" vertical="top" wrapText="1" indent="2"/>
    </xf>
    <xf numFmtId="0" fontId="14" fillId="8" borderId="0" xfId="2" applyFont="1" applyFill="1" applyAlignment="1">
      <alignment horizontal="left"/>
    </xf>
    <xf numFmtId="0" fontId="66" fillId="0" borderId="0" xfId="0" applyFont="1" applyFill="1" applyBorder="1" applyAlignment="1">
      <alignment horizontal="left"/>
    </xf>
    <xf numFmtId="0" fontId="0" fillId="0" borderId="41" xfId="0" applyFont="1" applyBorder="1" applyAlignment="1" applyProtection="1">
      <alignment horizontal="left" vertical="top" wrapText="1" indent="2"/>
    </xf>
    <xf numFmtId="0" fontId="0" fillId="0" borderId="42" xfId="0" applyFont="1" applyBorder="1" applyAlignment="1" applyProtection="1">
      <alignment horizontal="left" vertical="top" wrapText="1" indent="2"/>
    </xf>
    <xf numFmtId="0" fontId="0" fillId="0" borderId="43" xfId="0" applyFont="1" applyBorder="1" applyAlignment="1" applyProtection="1">
      <alignment horizontal="left" vertical="top" wrapText="1" indent="2"/>
    </xf>
    <xf numFmtId="0" fontId="16" fillId="8" borderId="0" xfId="0" applyFont="1" applyFill="1" applyAlignment="1" applyProtection="1">
      <alignment horizontal="center" wrapText="1"/>
    </xf>
    <xf numFmtId="0" fontId="18" fillId="0" borderId="0" xfId="6" applyAlignment="1" applyProtection="1">
      <alignment horizontal="center"/>
      <protection locked="0"/>
    </xf>
    <xf numFmtId="0" fontId="15" fillId="5" borderId="0" xfId="0" applyFont="1" applyFill="1" applyAlignment="1" applyProtection="1">
      <alignment horizontal="left"/>
      <protection locked="0"/>
    </xf>
    <xf numFmtId="0" fontId="15" fillId="5" borderId="38" xfId="0" applyFont="1" applyFill="1" applyBorder="1" applyAlignment="1" applyProtection="1">
      <alignment horizontal="left"/>
      <protection locked="0"/>
    </xf>
    <xf numFmtId="0" fontId="15" fillId="5" borderId="39" xfId="0" applyFont="1" applyFill="1" applyBorder="1" applyAlignment="1" applyProtection="1">
      <alignment horizontal="left"/>
      <protection locked="0"/>
    </xf>
    <xf numFmtId="0" fontId="15" fillId="5" borderId="40" xfId="0" applyFont="1" applyFill="1" applyBorder="1" applyAlignment="1" applyProtection="1">
      <alignment horizontal="left"/>
      <protection locked="0"/>
    </xf>
    <xf numFmtId="0" fontId="15" fillId="5" borderId="44" xfId="0" applyFont="1" applyFill="1" applyBorder="1" applyAlignment="1" applyProtection="1">
      <alignment horizontal="left"/>
      <protection locked="0"/>
    </xf>
    <xf numFmtId="0" fontId="15" fillId="5" borderId="45" xfId="0" applyFont="1" applyFill="1" applyBorder="1" applyAlignment="1" applyProtection="1">
      <alignment horizontal="left"/>
      <protection locked="0"/>
    </xf>
    <xf numFmtId="0" fontId="15" fillId="5" borderId="41" xfId="0" applyFont="1" applyFill="1" applyBorder="1" applyAlignment="1" applyProtection="1">
      <alignment horizontal="left"/>
      <protection locked="0"/>
    </xf>
    <xf numFmtId="0" fontId="15" fillId="5" borderId="42" xfId="0" applyFont="1" applyFill="1" applyBorder="1" applyAlignment="1" applyProtection="1">
      <alignment horizontal="left"/>
      <protection locked="0"/>
    </xf>
    <xf numFmtId="0" fontId="15" fillId="5" borderId="43" xfId="0" applyFont="1" applyFill="1" applyBorder="1" applyAlignment="1" applyProtection="1">
      <alignment horizontal="left"/>
      <protection locked="0"/>
    </xf>
    <xf numFmtId="0" fontId="0" fillId="6" borderId="0" xfId="0" applyFill="1" applyAlignment="1">
      <alignment horizontal="left" vertical="center"/>
    </xf>
    <xf numFmtId="0" fontId="15" fillId="0" borderId="0" xfId="0" applyFont="1" applyFill="1" applyAlignment="1">
      <alignment horizontal="left" vertical="top" wrapText="1"/>
    </xf>
    <xf numFmtId="0" fontId="66" fillId="0" borderId="0" xfId="7" applyFont="1" applyFill="1" applyAlignment="1" applyProtection="1">
      <alignment horizontal="left"/>
    </xf>
    <xf numFmtId="0" fontId="15" fillId="5" borderId="8" xfId="0" applyFont="1" applyFill="1" applyBorder="1" applyAlignment="1" applyProtection="1">
      <alignment horizontal="left"/>
      <protection locked="0"/>
    </xf>
    <xf numFmtId="0" fontId="0" fillId="5" borderId="32" xfId="0" quotePrefix="1" applyFill="1" applyBorder="1" applyAlignment="1" applyProtection="1">
      <alignment horizontal="left"/>
      <protection locked="0"/>
    </xf>
    <xf numFmtId="0" fontId="0" fillId="5" borderId="33" xfId="0" applyFill="1" applyBorder="1" applyAlignment="1" applyProtection="1">
      <alignment horizontal="left"/>
      <protection locked="0"/>
    </xf>
    <xf numFmtId="0" fontId="0" fillId="5" borderId="34" xfId="0" applyFill="1" applyBorder="1" applyAlignment="1" applyProtection="1">
      <alignment horizontal="left"/>
      <protection locked="0"/>
    </xf>
    <xf numFmtId="0" fontId="18" fillId="5" borderId="32" xfId="6" applyFill="1" applyBorder="1" applyAlignment="1" applyProtection="1">
      <alignment horizontal="left"/>
      <protection locked="0"/>
    </xf>
    <xf numFmtId="0" fontId="15" fillId="0" borderId="0" xfId="0" applyFont="1" applyAlignment="1">
      <alignment horizontal="left" vertical="center" wrapText="1"/>
    </xf>
    <xf numFmtId="0" fontId="32" fillId="5" borderId="33" xfId="0" applyFont="1" applyFill="1" applyBorder="1" applyAlignment="1" applyProtection="1">
      <alignment horizontal="left" vertical="center"/>
      <protection locked="0"/>
    </xf>
    <xf numFmtId="0" fontId="8" fillId="6" borderId="32" xfId="0" applyFont="1" applyFill="1" applyBorder="1" applyAlignment="1" applyProtection="1">
      <alignment horizontal="center"/>
    </xf>
    <xf numFmtId="0" fontId="8" fillId="6" borderId="33" xfId="0" applyFont="1" applyFill="1" applyBorder="1" applyAlignment="1" applyProtection="1">
      <alignment horizontal="center"/>
    </xf>
    <xf numFmtId="0" fontId="0" fillId="6" borderId="32" xfId="0" applyFill="1" applyBorder="1" applyAlignment="1" applyProtection="1">
      <alignment horizontal="center"/>
    </xf>
    <xf numFmtId="0" fontId="0" fillId="6" borderId="33" xfId="0" applyFill="1" applyBorder="1" applyAlignment="1" applyProtection="1">
      <alignment horizontal="center"/>
    </xf>
    <xf numFmtId="0" fontId="0" fillId="6" borderId="34" xfId="0" applyFill="1" applyBorder="1" applyAlignment="1" applyProtection="1">
      <alignment horizontal="center"/>
    </xf>
    <xf numFmtId="0" fontId="31" fillId="6" borderId="0" xfId="0" applyFont="1" applyFill="1" applyAlignment="1">
      <alignment horizontal="center" wrapText="1"/>
    </xf>
    <xf numFmtId="0" fontId="32" fillId="5" borderId="42" xfId="0" applyFont="1" applyFill="1" applyBorder="1" applyAlignment="1" applyProtection="1">
      <alignment horizontal="left" vertical="center"/>
      <protection locked="0"/>
    </xf>
    <xf numFmtId="0" fontId="8" fillId="3" borderId="46" xfId="0" applyFont="1" applyFill="1" applyBorder="1" applyAlignment="1" applyProtection="1">
      <alignment horizontal="center"/>
    </xf>
    <xf numFmtId="0" fontId="8" fillId="3" borderId="47" xfId="0" applyFont="1" applyFill="1" applyBorder="1" applyAlignment="1" applyProtection="1">
      <alignment horizontal="center"/>
    </xf>
    <xf numFmtId="0" fontId="8" fillId="3" borderId="32" xfId="0" applyFont="1" applyFill="1" applyBorder="1" applyAlignment="1" applyProtection="1">
      <alignment horizontal="center"/>
    </xf>
    <xf numFmtId="0" fontId="8" fillId="3" borderId="33" xfId="0" applyFont="1" applyFill="1" applyBorder="1" applyAlignment="1" applyProtection="1">
      <alignment horizontal="center"/>
    </xf>
    <xf numFmtId="0" fontId="8" fillId="3" borderId="34" xfId="0" applyFont="1" applyFill="1" applyBorder="1" applyAlignment="1" applyProtection="1">
      <alignment horizontal="center"/>
    </xf>
    <xf numFmtId="0" fontId="0" fillId="6" borderId="38" xfId="0" applyFill="1" applyBorder="1" applyAlignment="1" applyProtection="1">
      <alignment horizontal="left" vertical="top" wrapText="1"/>
    </xf>
    <xf numFmtId="0" fontId="0" fillId="6" borderId="39" xfId="0" applyFill="1" applyBorder="1" applyAlignment="1" applyProtection="1">
      <alignment horizontal="left" vertical="top" wrapText="1"/>
    </xf>
    <xf numFmtId="0" fontId="0" fillId="6" borderId="40" xfId="0" applyFill="1" applyBorder="1" applyAlignment="1" applyProtection="1">
      <alignment horizontal="left" vertical="top" wrapText="1"/>
    </xf>
    <xf numFmtId="0" fontId="0" fillId="6" borderId="44" xfId="0" applyFill="1" applyBorder="1" applyAlignment="1" applyProtection="1">
      <alignment horizontal="left" vertical="top" wrapText="1"/>
    </xf>
    <xf numFmtId="0" fontId="0" fillId="6" borderId="0" xfId="0" applyFill="1" applyBorder="1" applyAlignment="1" applyProtection="1">
      <alignment horizontal="left" vertical="top" wrapText="1"/>
    </xf>
    <xf numFmtId="0" fontId="0" fillId="6" borderId="45" xfId="0" applyFill="1" applyBorder="1" applyAlignment="1" applyProtection="1">
      <alignment horizontal="left" vertical="top" wrapText="1"/>
    </xf>
    <xf numFmtId="0" fontId="0" fillId="6" borderId="41" xfId="0" applyFill="1" applyBorder="1" applyAlignment="1" applyProtection="1">
      <alignment horizontal="left" vertical="top" wrapText="1"/>
    </xf>
    <xf numFmtId="0" fontId="0" fillId="6" borderId="42" xfId="0" applyFill="1" applyBorder="1" applyAlignment="1" applyProtection="1">
      <alignment horizontal="left" vertical="top" wrapText="1"/>
    </xf>
    <xf numFmtId="0" fontId="0" fillId="6" borderId="43" xfId="0" applyFill="1" applyBorder="1" applyAlignment="1" applyProtection="1">
      <alignment horizontal="left" vertical="top" wrapText="1"/>
    </xf>
    <xf numFmtId="44" fontId="84" fillId="6" borderId="89" xfId="8" applyFont="1" applyFill="1" applyBorder="1" applyAlignment="1">
      <alignment horizontal="right" vertical="center"/>
    </xf>
    <xf numFmtId="44" fontId="84" fillId="6" borderId="99" xfId="8" applyFont="1" applyFill="1" applyBorder="1" applyAlignment="1">
      <alignment horizontal="right" vertical="center"/>
    </xf>
    <xf numFmtId="0" fontId="24" fillId="0" borderId="16" xfId="0" applyFont="1" applyBorder="1" applyAlignment="1">
      <alignment horizontal="left" vertical="center" wrapText="1"/>
    </xf>
    <xf numFmtId="0" fontId="24" fillId="0" borderId="12" xfId="0" applyFont="1" applyBorder="1" applyAlignment="1">
      <alignment horizontal="left" vertical="center" wrapText="1"/>
    </xf>
    <xf numFmtId="0" fontId="24" fillId="0" borderId="16" xfId="0" applyFont="1" applyFill="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20" fillId="0" borderId="2" xfId="0" applyFont="1" applyFill="1" applyBorder="1" applyAlignment="1">
      <alignment horizontal="center" vertical="center"/>
    </xf>
    <xf numFmtId="0" fontId="20" fillId="0" borderId="7" xfId="0" applyFont="1" applyFill="1" applyBorder="1" applyAlignment="1">
      <alignment horizontal="center" vertical="center"/>
    </xf>
    <xf numFmtId="0" fontId="19" fillId="0" borderId="16" xfId="0" applyFont="1" applyFill="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19" fillId="0" borderId="68" xfId="0" applyFont="1" applyFill="1" applyBorder="1" applyAlignment="1" applyProtection="1">
      <alignment horizontal="left" vertical="center" wrapText="1"/>
    </xf>
    <xf numFmtId="0" fontId="19" fillId="0" borderId="69" xfId="0" applyFont="1" applyFill="1" applyBorder="1" applyAlignment="1" applyProtection="1">
      <alignment horizontal="left" vertical="center" wrapText="1"/>
    </xf>
    <xf numFmtId="0" fontId="19" fillId="0" borderId="70" xfId="0" applyFont="1" applyFill="1" applyBorder="1" applyAlignment="1" applyProtection="1">
      <alignment horizontal="left" vertical="center" wrapText="1"/>
    </xf>
    <xf numFmtId="0" fontId="24" fillId="0" borderId="31" xfId="0" applyFont="1" applyFill="1" applyBorder="1" applyAlignment="1" applyProtection="1">
      <alignment horizontal="left" vertical="center" wrapText="1"/>
    </xf>
    <xf numFmtId="0" fontId="84" fillId="0" borderId="0" xfId="0" applyFont="1" applyAlignment="1" applyProtection="1">
      <alignment horizontal="left" vertical="center" wrapText="1"/>
    </xf>
    <xf numFmtId="0" fontId="42" fillId="8" borderId="20" xfId="0" applyFont="1" applyFill="1" applyBorder="1" applyAlignment="1" applyProtection="1">
      <alignment horizontal="center" vertical="center" wrapText="1"/>
    </xf>
    <xf numFmtId="0" fontId="42" fillId="8" borderId="21" xfId="0" applyFont="1" applyFill="1" applyBorder="1" applyAlignment="1" applyProtection="1">
      <alignment horizontal="center" vertical="center" wrapText="1"/>
    </xf>
    <xf numFmtId="0" fontId="42" fillId="8" borderId="22" xfId="0" applyFont="1" applyFill="1" applyBorder="1" applyAlignment="1" applyProtection="1">
      <alignment horizontal="center" vertical="center" wrapText="1"/>
    </xf>
    <xf numFmtId="44" fontId="24" fillId="5" borderId="96" xfId="8" applyFont="1" applyFill="1" applyBorder="1" applyAlignment="1" applyProtection="1">
      <alignment horizontal="center" vertical="center"/>
      <protection locked="0"/>
    </xf>
    <xf numFmtId="44" fontId="24" fillId="5" borderId="89" xfId="8" applyFont="1" applyFill="1" applyBorder="1" applyAlignment="1" applyProtection="1">
      <alignment horizontal="center" vertical="center"/>
      <protection locked="0"/>
    </xf>
    <xf numFmtId="44" fontId="24" fillId="5" borderId="97" xfId="8" applyFont="1" applyFill="1" applyBorder="1" applyAlignment="1" applyProtection="1">
      <alignment horizontal="center" vertical="center"/>
      <protection locked="0"/>
    </xf>
    <xf numFmtId="0" fontId="14" fillId="8" borderId="38" xfId="0" applyFont="1" applyFill="1" applyBorder="1" applyAlignment="1" applyProtection="1">
      <alignment horizontal="left" vertical="center"/>
    </xf>
    <xf numFmtId="0" fontId="14" fillId="8" borderId="39" xfId="0" applyFont="1" applyFill="1" applyBorder="1" applyAlignment="1" applyProtection="1">
      <alignment horizontal="left" vertical="center"/>
    </xf>
    <xf numFmtId="0" fontId="14" fillId="8" borderId="40" xfId="0" applyFont="1" applyFill="1" applyBorder="1" applyAlignment="1" applyProtection="1">
      <alignment horizontal="left" vertical="center"/>
    </xf>
    <xf numFmtId="4" fontId="24" fillId="5" borderId="65" xfId="0" applyNumberFormat="1" applyFont="1" applyFill="1" applyBorder="1" applyAlignment="1" applyProtection="1">
      <alignment horizontal="left" vertical="top" wrapText="1"/>
      <protection locked="0"/>
    </xf>
    <xf numFmtId="4" fontId="24" fillId="5" borderId="66" xfId="0" applyNumberFormat="1" applyFont="1" applyFill="1" applyBorder="1" applyAlignment="1" applyProtection="1">
      <alignment horizontal="left" vertical="top" wrapText="1"/>
      <protection locked="0"/>
    </xf>
    <xf numFmtId="4" fontId="24" fillId="5" borderId="67" xfId="0" applyNumberFormat="1" applyFont="1" applyFill="1" applyBorder="1" applyAlignment="1" applyProtection="1">
      <alignment horizontal="left" vertical="top" wrapText="1"/>
      <protection locked="0"/>
    </xf>
    <xf numFmtId="4" fontId="24" fillId="5" borderId="23" xfId="0" applyNumberFormat="1" applyFont="1" applyFill="1" applyBorder="1" applyAlignment="1" applyProtection="1">
      <alignment horizontal="left" vertical="top" wrapText="1"/>
      <protection locked="0"/>
    </xf>
    <xf numFmtId="4" fontId="24" fillId="5" borderId="0" xfId="0" applyNumberFormat="1" applyFont="1" applyFill="1" applyBorder="1" applyAlignment="1" applyProtection="1">
      <alignment horizontal="left" vertical="top" wrapText="1"/>
      <protection locked="0"/>
    </xf>
    <xf numFmtId="4" fontId="24" fillId="5" borderId="17" xfId="0" applyNumberFormat="1" applyFont="1" applyFill="1" applyBorder="1" applyAlignment="1" applyProtection="1">
      <alignment horizontal="left" vertical="top" wrapText="1"/>
      <protection locked="0"/>
    </xf>
    <xf numFmtId="4" fontId="24" fillId="5" borderId="20" xfId="0" applyNumberFormat="1" applyFont="1" applyFill="1" applyBorder="1" applyAlignment="1" applyProtection="1">
      <alignment horizontal="left" vertical="top" wrapText="1"/>
      <protection locked="0"/>
    </xf>
    <xf numFmtId="4" fontId="24" fillId="5" borderId="21" xfId="0" applyNumberFormat="1" applyFont="1" applyFill="1" applyBorder="1" applyAlignment="1" applyProtection="1">
      <alignment horizontal="left" vertical="top" wrapText="1"/>
      <protection locked="0"/>
    </xf>
    <xf numFmtId="4" fontId="24" fillId="5" borderId="22" xfId="0" applyNumberFormat="1" applyFont="1" applyFill="1" applyBorder="1" applyAlignment="1" applyProtection="1">
      <alignment horizontal="left" vertical="top" wrapText="1"/>
      <protection locked="0"/>
    </xf>
    <xf numFmtId="0" fontId="38" fillId="0" borderId="0" xfId="0" applyFont="1" applyBorder="1" applyAlignment="1" applyProtection="1">
      <alignment horizontal="left" wrapText="1"/>
    </xf>
    <xf numFmtId="17" fontId="21" fillId="8" borderId="0" xfId="0" quotePrefix="1" applyNumberFormat="1" applyFont="1" applyFill="1" applyAlignment="1" applyProtection="1">
      <alignment horizontal="center" vertical="center"/>
    </xf>
    <xf numFmtId="0" fontId="38" fillId="0" borderId="0" xfId="0" applyFont="1" applyBorder="1" applyAlignment="1" applyProtection="1">
      <alignment horizontal="left" wrapText="1"/>
      <protection locked="0"/>
    </xf>
    <xf numFmtId="44" fontId="16" fillId="0" borderId="0" xfId="0" applyNumberFormat="1" applyFont="1" applyBorder="1" applyAlignment="1" applyProtection="1">
      <alignment horizontal="left" wrapText="1"/>
      <protection locked="0"/>
    </xf>
    <xf numFmtId="0" fontId="16" fillId="0" borderId="0" xfId="0" applyFont="1" applyBorder="1" applyAlignment="1" applyProtection="1">
      <alignment horizontal="left" wrapText="1"/>
      <protection locked="0"/>
    </xf>
    <xf numFmtId="0" fontId="38" fillId="0" borderId="0" xfId="0" applyFont="1" applyFill="1" applyBorder="1" applyAlignment="1" applyProtection="1">
      <alignment horizontal="left" wrapText="1"/>
    </xf>
    <xf numFmtId="0" fontId="38" fillId="0" borderId="0" xfId="0" applyFont="1" applyFill="1" applyBorder="1" applyAlignment="1" applyProtection="1">
      <alignment horizontal="left" wrapText="1"/>
      <protection locked="0"/>
    </xf>
    <xf numFmtId="0" fontId="14" fillId="8" borderId="42" xfId="0" applyFont="1" applyFill="1" applyBorder="1" applyAlignment="1" applyProtection="1">
      <alignment horizontal="left" vertical="center"/>
    </xf>
    <xf numFmtId="0" fontId="24" fillId="0" borderId="44"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45" xfId="0" applyFont="1" applyBorder="1" applyAlignment="1" applyProtection="1">
      <alignment horizontal="left" vertical="top" wrapText="1"/>
    </xf>
    <xf numFmtId="0" fontId="72" fillId="0" borderId="60" xfId="0" applyFont="1" applyBorder="1" applyAlignment="1" applyProtection="1">
      <alignment horizontal="left" vertical="center" wrapText="1"/>
    </xf>
    <xf numFmtId="0" fontId="72" fillId="0" borderId="0" xfId="0" applyFont="1" applyBorder="1" applyAlignment="1" applyProtection="1">
      <alignment horizontal="left" vertical="center" wrapText="1"/>
    </xf>
    <xf numFmtId="0" fontId="0" fillId="0" borderId="60" xfId="0" applyBorder="1" applyAlignment="1" applyProtection="1">
      <alignment horizontal="left" wrapText="1"/>
    </xf>
    <xf numFmtId="0" fontId="0" fillId="0" borderId="0" xfId="0" applyBorder="1" applyAlignment="1" applyProtection="1">
      <alignment horizontal="left" wrapText="1"/>
    </xf>
    <xf numFmtId="0" fontId="0" fillId="0" borderId="61" xfId="0" applyBorder="1" applyAlignment="1" applyProtection="1">
      <alignment horizontal="left" wrapText="1"/>
    </xf>
    <xf numFmtId="0" fontId="32" fillId="11" borderId="84" xfId="0" applyFont="1" applyFill="1" applyBorder="1" applyAlignment="1" applyProtection="1">
      <alignment horizontal="center"/>
    </xf>
    <xf numFmtId="0" fontId="32" fillId="11" borderId="85" xfId="0" applyFont="1" applyFill="1" applyBorder="1" applyAlignment="1" applyProtection="1">
      <alignment horizontal="center"/>
    </xf>
    <xf numFmtId="0" fontId="32" fillId="11" borderId="86" xfId="0" applyFont="1" applyFill="1" applyBorder="1" applyAlignment="1" applyProtection="1">
      <alignment horizontal="center"/>
    </xf>
    <xf numFmtId="0" fontId="0" fillId="5" borderId="87" xfId="0" applyFill="1" applyBorder="1" applyAlignment="1" applyProtection="1">
      <alignment horizontal="left"/>
      <protection locked="0"/>
    </xf>
    <xf numFmtId="0" fontId="0" fillId="5" borderId="42" xfId="0" applyFill="1" applyBorder="1" applyAlignment="1" applyProtection="1">
      <alignment horizontal="left"/>
      <protection locked="0"/>
    </xf>
    <xf numFmtId="44" fontId="15" fillId="10" borderId="84" xfId="8" applyFont="1" applyFill="1" applyBorder="1" applyAlignment="1" applyProtection="1">
      <alignment horizontal="left" vertical="center"/>
    </xf>
    <xf numFmtId="44" fontId="15" fillId="10" borderId="85" xfId="8" applyFont="1" applyFill="1" applyBorder="1" applyAlignment="1" applyProtection="1">
      <alignment horizontal="left" vertical="center"/>
    </xf>
    <xf numFmtId="44" fontId="15" fillId="10" borderId="86" xfId="8" applyFont="1" applyFill="1" applyBorder="1" applyAlignment="1" applyProtection="1">
      <alignment horizontal="left" vertical="center"/>
    </xf>
    <xf numFmtId="0" fontId="83" fillId="0" borderId="33" xfId="6" applyFont="1" applyBorder="1" applyAlignment="1" applyProtection="1">
      <alignment horizontal="center" vertical="center"/>
      <protection locked="0"/>
    </xf>
    <xf numFmtId="44" fontId="15" fillId="10" borderId="84" xfId="8" applyFont="1" applyFill="1" applyBorder="1" applyAlignment="1" applyProtection="1">
      <alignment horizontal="center" vertical="center"/>
    </xf>
    <xf numFmtId="44" fontId="15" fillId="10" borderId="85" xfId="8" applyFont="1" applyFill="1" applyBorder="1" applyAlignment="1" applyProtection="1">
      <alignment horizontal="center" vertical="center"/>
    </xf>
    <xf numFmtId="44" fontId="15" fillId="10" borderId="86" xfId="8" applyFont="1" applyFill="1" applyBorder="1" applyAlignment="1" applyProtection="1">
      <alignment horizontal="center" vertical="center"/>
    </xf>
    <xf numFmtId="44" fontId="15" fillId="10" borderId="84" xfId="8" applyFont="1" applyFill="1" applyBorder="1" applyAlignment="1" applyProtection="1">
      <alignment horizontal="left" vertical="top" wrapText="1"/>
    </xf>
    <xf numFmtId="44" fontId="15" fillId="10" borderId="85" xfId="8" applyFont="1" applyFill="1" applyBorder="1" applyAlignment="1" applyProtection="1">
      <alignment horizontal="left" vertical="top" wrapText="1"/>
    </xf>
    <xf numFmtId="44" fontId="15" fillId="10" borderId="86" xfId="8" applyFont="1" applyFill="1" applyBorder="1" applyAlignment="1" applyProtection="1">
      <alignment horizontal="left" vertical="top" wrapText="1"/>
    </xf>
    <xf numFmtId="44" fontId="62" fillId="5" borderId="32" xfId="0" applyNumberFormat="1" applyFont="1" applyFill="1" applyBorder="1" applyAlignment="1" applyProtection="1">
      <alignment horizontal="center" vertical="center"/>
      <protection locked="0"/>
    </xf>
    <xf numFmtId="44" fontId="62" fillId="5" borderId="34" xfId="0" applyNumberFormat="1" applyFont="1" applyFill="1" applyBorder="1" applyAlignment="1" applyProtection="1">
      <alignment horizontal="center" vertical="center"/>
      <protection locked="0"/>
    </xf>
    <xf numFmtId="0" fontId="63" fillId="6" borderId="60" xfId="0" applyFont="1" applyFill="1" applyBorder="1" applyAlignment="1" applyProtection="1">
      <alignment horizontal="left" vertical="center"/>
    </xf>
    <xf numFmtId="0" fontId="63" fillId="6" borderId="0" xfId="0" applyFont="1" applyFill="1" applyBorder="1" applyAlignment="1" applyProtection="1">
      <alignment horizontal="left" vertical="center"/>
    </xf>
    <xf numFmtId="0" fontId="64" fillId="6" borderId="62" xfId="0" applyFont="1" applyFill="1" applyBorder="1" applyAlignment="1" applyProtection="1">
      <alignment horizontal="left" vertical="top"/>
    </xf>
    <xf numFmtId="0" fontId="64" fillId="6" borderId="63" xfId="0" applyFont="1" applyFill="1" applyBorder="1" applyAlignment="1" applyProtection="1">
      <alignment horizontal="left" vertical="top"/>
    </xf>
    <xf numFmtId="166" fontId="62" fillId="6" borderId="8" xfId="0" applyNumberFormat="1" applyFont="1" applyFill="1" applyBorder="1" applyAlignment="1" applyProtection="1">
      <alignment horizontal="right" vertical="center" wrapText="1"/>
    </xf>
    <xf numFmtId="44" fontId="62" fillId="6" borderId="32" xfId="0" applyNumberFormat="1" applyFont="1" applyFill="1" applyBorder="1" applyAlignment="1" applyProtection="1">
      <alignment horizontal="center" vertical="center"/>
    </xf>
    <xf numFmtId="44" fontId="62" fillId="6" borderId="34" xfId="0" applyNumberFormat="1" applyFont="1" applyFill="1" applyBorder="1" applyAlignment="1" applyProtection="1">
      <alignment horizontal="center" vertical="center"/>
    </xf>
    <xf numFmtId="0" fontId="64" fillId="6" borderId="60" xfId="0" applyFont="1" applyFill="1" applyBorder="1" applyAlignment="1" applyProtection="1">
      <alignment horizontal="left" vertical="top"/>
    </xf>
    <xf numFmtId="0" fontId="64" fillId="6" borderId="0" xfId="0" applyFont="1" applyFill="1" applyBorder="1" applyAlignment="1" applyProtection="1">
      <alignment horizontal="left" vertical="top"/>
    </xf>
    <xf numFmtId="0" fontId="14" fillId="8" borderId="32" xfId="0" applyFont="1" applyFill="1" applyBorder="1" applyAlignment="1" applyProtection="1">
      <alignment horizontal="center" vertical="center"/>
    </xf>
    <xf numFmtId="0" fontId="14" fillId="8" borderId="34" xfId="0" applyFont="1" applyFill="1" applyBorder="1" applyAlignment="1" applyProtection="1">
      <alignment horizontal="center" vertical="center"/>
    </xf>
    <xf numFmtId="0" fontId="19" fillId="0" borderId="1" xfId="0" applyFont="1" applyFill="1" applyBorder="1" applyAlignment="1">
      <alignment horizontal="left" wrapText="1"/>
    </xf>
    <xf numFmtId="0" fontId="19" fillId="0" borderId="13" xfId="0" applyFont="1" applyFill="1" applyBorder="1" applyAlignment="1">
      <alignment horizontal="left" wrapText="1"/>
    </xf>
    <xf numFmtId="4" fontId="19" fillId="5" borderId="13" xfId="0" applyNumberFormat="1" applyFont="1" applyFill="1" applyBorder="1" applyAlignment="1" applyProtection="1">
      <alignment horizontal="left" wrapText="1"/>
      <protection locked="0"/>
    </xf>
    <xf numFmtId="4" fontId="19" fillId="5" borderId="48" xfId="0" applyNumberFormat="1" applyFont="1" applyFill="1" applyBorder="1" applyAlignment="1" applyProtection="1">
      <alignment horizontal="left" wrapText="1"/>
      <protection locked="0"/>
    </xf>
    <xf numFmtId="4" fontId="19" fillId="5" borderId="15" xfId="0" applyNumberFormat="1" applyFont="1" applyFill="1" applyBorder="1" applyAlignment="1" applyProtection="1">
      <alignment horizontal="left" wrapText="1"/>
      <protection locked="0"/>
    </xf>
    <xf numFmtId="0" fontId="20" fillId="2" borderId="1" xfId="0" applyFont="1" applyFill="1" applyBorder="1" applyAlignment="1">
      <alignment horizontal="center" wrapText="1"/>
    </xf>
    <xf numFmtId="0" fontId="8" fillId="2" borderId="1" xfId="0" applyFont="1" applyFill="1" applyBorder="1" applyAlignment="1">
      <alignment horizontal="left"/>
    </xf>
    <xf numFmtId="0" fontId="49" fillId="0" borderId="0" xfId="0" applyFont="1" applyAlignment="1">
      <alignment horizontal="center" vertical="center" wrapText="1"/>
    </xf>
    <xf numFmtId="0" fontId="84" fillId="0" borderId="0" xfId="0" applyFont="1" applyFill="1" applyAlignment="1">
      <alignment horizontal="left" wrapText="1"/>
    </xf>
    <xf numFmtId="0" fontId="14" fillId="8" borderId="0" xfId="0" applyFont="1" applyFill="1" applyAlignment="1">
      <alignment horizontal="left"/>
    </xf>
    <xf numFmtId="0" fontId="84" fillId="0" borderId="0" xfId="0" applyFont="1" applyFill="1" applyAlignment="1">
      <alignment horizontal="center" wrapText="1"/>
    </xf>
    <xf numFmtId="0" fontId="79" fillId="14" borderId="92" xfId="0" applyFont="1" applyFill="1" applyBorder="1" applyAlignment="1">
      <alignment horizontal="left" vertical="center"/>
    </xf>
    <xf numFmtId="0" fontId="79" fillId="14" borderId="93" xfId="0" applyFont="1" applyFill="1" applyBorder="1" applyAlignment="1">
      <alignment horizontal="left" vertical="center"/>
    </xf>
    <xf numFmtId="0" fontId="79" fillId="14" borderId="94" xfId="0" applyFont="1" applyFill="1" applyBorder="1" applyAlignment="1">
      <alignment horizontal="left" vertical="center"/>
    </xf>
    <xf numFmtId="0" fontId="80" fillId="14" borderId="92" xfId="0" applyFont="1" applyFill="1" applyBorder="1" applyAlignment="1">
      <alignment horizontal="left" vertical="center"/>
    </xf>
    <xf numFmtId="0" fontId="80" fillId="14" borderId="93" xfId="0" applyFont="1" applyFill="1" applyBorder="1" applyAlignment="1">
      <alignment horizontal="left" vertical="center"/>
    </xf>
    <xf numFmtId="0" fontId="80" fillId="14" borderId="94" xfId="0" applyFont="1" applyFill="1" applyBorder="1" applyAlignment="1">
      <alignment horizontal="left" vertical="center"/>
    </xf>
    <xf numFmtId="0" fontId="79" fillId="14" borderId="92" xfId="0" applyFont="1" applyFill="1" applyBorder="1" applyAlignment="1">
      <alignment vertical="center"/>
    </xf>
    <xf numFmtId="0" fontId="79" fillId="14" borderId="93" xfId="0" applyFont="1" applyFill="1" applyBorder="1" applyAlignment="1">
      <alignment vertical="center"/>
    </xf>
    <xf numFmtId="0" fontId="79" fillId="14" borderId="94" xfId="0" applyFont="1" applyFill="1" applyBorder="1" applyAlignment="1">
      <alignment vertical="center"/>
    </xf>
    <xf numFmtId="44" fontId="79" fillId="14" borderId="95" xfId="8" applyFont="1" applyFill="1" applyBorder="1" applyAlignment="1">
      <alignment horizontal="center" vertical="center"/>
    </xf>
    <xf numFmtId="44" fontId="80" fillId="14" borderId="95" xfId="8" applyFont="1" applyFill="1" applyBorder="1" applyAlignment="1">
      <alignment horizontal="center" vertical="center"/>
    </xf>
    <xf numFmtId="44" fontId="80" fillId="14" borderId="95" xfId="0" applyNumberFormat="1" applyFont="1" applyFill="1" applyBorder="1" applyAlignment="1">
      <alignment horizontal="center" vertical="center"/>
    </xf>
    <xf numFmtId="8" fontId="80" fillId="14" borderId="95" xfId="0" applyNumberFormat="1" applyFont="1" applyFill="1" applyBorder="1" applyAlignment="1">
      <alignment horizontal="center" vertical="center"/>
    </xf>
    <xf numFmtId="0" fontId="81" fillId="3" borderId="0" xfId="0" applyFont="1" applyFill="1" applyBorder="1" applyAlignment="1">
      <alignment horizontal="center" vertical="center" wrapText="1"/>
    </xf>
    <xf numFmtId="44" fontId="79" fillId="11" borderId="95" xfId="8" applyFont="1" applyFill="1" applyBorder="1" applyAlignment="1">
      <alignment horizontal="center" vertical="center"/>
    </xf>
    <xf numFmtId="0" fontId="0" fillId="5" borderId="32" xfId="0" applyFill="1" applyBorder="1" applyAlignment="1" applyProtection="1">
      <alignment horizontal="left"/>
      <protection locked="0"/>
    </xf>
    <xf numFmtId="15" fontId="32" fillId="5" borderId="33" xfId="0" applyNumberFormat="1" applyFont="1" applyFill="1" applyBorder="1" applyAlignment="1" applyProtection="1">
      <alignment horizontal="left" vertical="center"/>
      <protection locked="0"/>
    </xf>
    <xf numFmtId="44" fontId="35" fillId="0" borderId="0" xfId="8" applyFont="1" applyFill="1" applyProtection="1"/>
    <xf numFmtId="0" fontId="35" fillId="0" borderId="0" xfId="0" applyFont="1" applyFill="1" applyProtection="1"/>
    <xf numFmtId="0" fontId="35" fillId="0" borderId="0" xfId="0" applyFont="1" applyFill="1" applyBorder="1" applyProtection="1">
      <protection locked="0"/>
    </xf>
    <xf numFmtId="43" fontId="24" fillId="5" borderId="108" xfId="9" applyFont="1" applyFill="1" applyBorder="1" applyAlignment="1" applyProtection="1">
      <alignment vertical="center"/>
      <protection locked="0"/>
    </xf>
    <xf numFmtId="0" fontId="24" fillId="0" borderId="1" xfId="8" applyNumberFormat="1" applyFont="1" applyFill="1" applyBorder="1" applyAlignment="1" applyProtection="1">
      <alignment vertical="center"/>
    </xf>
    <xf numFmtId="0" fontId="83" fillId="0" borderId="0" xfId="6" applyFont="1" applyAlignment="1" applyProtection="1">
      <alignment vertical="center"/>
      <protection locked="0"/>
    </xf>
    <xf numFmtId="0" fontId="88" fillId="0" borderId="0" xfId="6" applyFont="1" applyAlignment="1" applyProtection="1">
      <alignment vertical="center"/>
      <protection locked="0"/>
    </xf>
    <xf numFmtId="2" fontId="24" fillId="5" borderId="10" xfId="8" applyNumberFormat="1" applyFont="1" applyFill="1" applyBorder="1" applyAlignment="1" applyProtection="1">
      <alignment vertical="center"/>
      <protection locked="0"/>
    </xf>
    <xf numFmtId="2" fontId="24" fillId="0" borderId="13" xfId="8" applyNumberFormat="1" applyFont="1" applyFill="1" applyBorder="1" applyAlignment="1" applyProtection="1">
      <alignment vertical="center"/>
    </xf>
  </cellXfs>
  <cellStyles count="10">
    <cellStyle name="Comma" xfId="9" builtinId="3"/>
    <cellStyle name="Comma 2" xfId="4" xr:uid="{BFCA3569-A5D1-424F-BBED-7A45C3DD723B}"/>
    <cellStyle name="Currency" xfId="8" builtinId="4"/>
    <cellStyle name="Currency 2" xfId="5" xr:uid="{5E32DE70-5333-46DA-BAAB-F40A373B6160}"/>
    <cellStyle name="Hyperlink" xfId="6" builtinId="8"/>
    <cellStyle name="Normal" xfId="0" builtinId="0"/>
    <cellStyle name="Normal 2" xfId="2" xr:uid="{7E3F526F-944E-48C8-AD73-11060B07620B}"/>
    <cellStyle name="Normal 8" xfId="3" xr:uid="{F9CEC369-5AFC-4869-A68E-03F99FB17AE4}"/>
    <cellStyle name="Percent" xfId="1" builtinId="5"/>
    <cellStyle name="Title 2" xfId="7" xr:uid="{656E4028-36B9-4420-8E35-4ED1073A9E9D}"/>
  </cellStyles>
  <dxfs count="38">
    <dxf>
      <font>
        <color theme="5" tint="-0.499984740745262"/>
      </font>
      <fill>
        <patternFill patternType="none">
          <bgColor auto="1"/>
        </patternFill>
      </fill>
    </dxf>
    <dxf>
      <font>
        <b/>
        <i val="0"/>
        <color rgb="FFFF0000"/>
      </font>
      <fill>
        <patternFill patternType="none">
          <bgColor auto="1"/>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vertical/>
        <horizontal/>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vertical/>
        <horizontal/>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border outline="0">
        <top style="thin">
          <color rgb="FFFFFFFF"/>
        </top>
        <bottom style="thin">
          <color rgb="FF9BC2E6"/>
        </bottom>
      </border>
    </dxf>
    <dxf>
      <font>
        <b val="0"/>
        <i val="0"/>
        <strike val="0"/>
        <condense val="0"/>
        <extend val="0"/>
        <outline val="0"/>
        <shadow val="0"/>
        <u val="none"/>
        <vertAlign val="baseline"/>
        <sz val="10"/>
        <color auto="1"/>
        <name val="Calibri"/>
        <family val="2"/>
        <scheme val="minor"/>
      </font>
      <fill>
        <patternFill patternType="solid">
          <fgColor rgb="FF000000"/>
          <bgColor rgb="FFE2EFDA"/>
        </patternFill>
      </fill>
      <alignment horizontal="general" vertical="center" textRotation="0" wrapText="0" indent="0" justifyLastLine="0" shrinkToFit="0" readingOrder="0"/>
      <protection locked="0" hidden="0"/>
    </dxf>
    <dxf>
      <protection locked="1" hidden="0"/>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theme="8" tint="0.39994506668294322"/>
        </left>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164" formatCode="#,##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vertical/>
        <horizontal/>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vertical/>
        <horizontal/>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outline="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1" formatCode="0"/>
      <fill>
        <patternFill patternType="solid">
          <fgColor indexed="64"/>
          <bgColor theme="9" tint="0.79998168889431442"/>
        </patternFill>
      </fill>
      <alignment horizontal="left"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border outline="0">
        <top style="thin">
          <color theme="0"/>
        </top>
        <bottom style="thin">
          <color theme="8" tint="0.39994506668294322"/>
        </bottom>
      </border>
    </dxf>
    <dxf>
      <font>
        <b val="0"/>
        <i val="0"/>
        <strike val="0"/>
        <condense val="0"/>
        <extend val="0"/>
        <outline val="0"/>
        <shadow val="0"/>
        <u val="none"/>
        <vertAlign val="baseline"/>
        <sz val="10"/>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protection locked="0" hidden="0"/>
    </dxf>
    <dxf>
      <alignment horizontal="center" vertical="center" textRotation="0"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164" formatCode="#,##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vertical/>
        <horizontal/>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border outline="0">
        <top style="thin">
          <color theme="0"/>
        </top>
        <bottom style="thin">
          <color theme="8" tint="0.39994506668294322"/>
        </bottom>
      </border>
    </dxf>
    <dxf>
      <font>
        <b val="0"/>
        <i val="0"/>
        <strike val="0"/>
        <condense val="0"/>
        <extend val="0"/>
        <outline val="0"/>
        <shadow val="0"/>
        <u val="none"/>
        <vertAlign val="baseline"/>
        <sz val="10"/>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protection locked="0" hidden="0"/>
    </dxf>
    <dxf>
      <protection locked="1" hidden="0"/>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80682</xdr:rowOff>
    </xdr:from>
    <xdr:to>
      <xdr:col>19</xdr:col>
      <xdr:colOff>779145</xdr:colOff>
      <xdr:row>9</xdr:row>
      <xdr:rowOff>140495</xdr:rowOff>
    </xdr:to>
    <xdr:pic>
      <xdr:nvPicPr>
        <xdr:cNvPr id="2" name="Picture 1">
          <a:extLst>
            <a:ext uri="{FF2B5EF4-FFF2-40B4-BE49-F238E27FC236}">
              <a16:creationId xmlns:a16="http://schemas.microsoft.com/office/drawing/2014/main" id="{62A83621-F51E-4D2E-80C9-BF856A7AC13E}"/>
            </a:ext>
          </a:extLst>
        </xdr:cNvPr>
        <xdr:cNvPicPr>
          <a:picLocks noChangeAspect="1"/>
        </xdr:cNvPicPr>
      </xdr:nvPicPr>
      <xdr:blipFill>
        <a:blip xmlns:r="http://schemas.openxmlformats.org/officeDocument/2006/relationships" r:embed="rId1"/>
        <a:stretch>
          <a:fillRect/>
        </a:stretch>
      </xdr:blipFill>
      <xdr:spPr>
        <a:xfrm>
          <a:off x="0" y="1515035"/>
          <a:ext cx="15687451" cy="1135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SAFE3\Human%20Services\Service%20System%20Management\Early%20Learning%20Service%20System\ELS%20Program%20Administration\Capacity%20Building%20and%20Resource%20Centres\2019\CDRCP%20Capacity%20Building\Quarterly%20Reporting\Q1\For%20Harnoor.xlsm?9B132C4E" TargetMode="External"/><Relationship Id="rId1" Type="http://schemas.openxmlformats.org/officeDocument/2006/relationships/externalLinkPath" Target="file:///\\9B132C4E\For%20Harnoo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ies\Human%20Services\Service%20System%20Management\Early%20Learning%20Service%20System\ELS%20Program%20Administration\2018%20Funding\EarlyON\Triannual%20Reporting\3.Reports%20FROM%20providers\T3\T3%20%20BridgeWay%20with%20SFA-POSA%20comments.xlsm"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SAFE3\Human%20Services\Service%20System%20Management\Early%20Learning%20Service%20System\ELS%20Program%20Administration\2018%20Funding\EarlyON\Triannual%20Reporting\3.Reports%20FROM%20providers\T3\T3%20%20BridgeWay%20with%20SFA-POSA%20comments.xlsm?8AED443D" TargetMode="External"/><Relationship Id="rId1" Type="http://schemas.openxmlformats.org/officeDocument/2006/relationships/externalLinkPath" Target="file:///\\8AED443D\T3%20%20BridgeWay%20with%20SFA-POSA%20commen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Q1 Report"/>
      <sheetName val="Q2 Report"/>
      <sheetName val="Q3 Report"/>
      <sheetName val="Q4 Report"/>
      <sheetName val="Reporting Dates &amp; Deadlines"/>
      <sheetName val="Projections vs. Actuals"/>
      <sheetName val="Var report -FTD Aug2019"/>
    </sheetNames>
    <sheetDataSet>
      <sheetData sheetId="0"/>
      <sheetData sheetId="1"/>
      <sheetData sheetId="2">
        <row r="15">
          <cell r="E15"/>
        </row>
      </sheetData>
      <sheetData sheetId="3">
        <row r="15">
          <cell r="E15"/>
        </row>
      </sheetData>
      <sheetData sheetId="4">
        <row r="15">
          <cell r="E15"/>
        </row>
      </sheetData>
      <sheetData sheetId="5">
        <row r="15">
          <cell r="E15"/>
        </row>
      </sheetData>
      <sheetData sheetId="6">
        <row r="1">
          <cell r="A1" t="str">
            <v>Q1</v>
          </cell>
        </row>
        <row r="2">
          <cell r="A2" t="str">
            <v>Q2</v>
          </cell>
        </row>
        <row r="3">
          <cell r="A3" t="str">
            <v>Q3</v>
          </cell>
        </row>
        <row r="4">
          <cell r="A4" t="str">
            <v>Q4</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T3 Jul-Sep"/>
      <sheetName val=" Eligible Expenses Description"/>
      <sheetName val="Service Level Data Dictionary"/>
      <sheetName val="Reporting Dates &amp; Deadlines"/>
    </sheetNames>
    <sheetDataSet>
      <sheetData sheetId="0" refreshError="1"/>
      <sheetData sheetId="1" refreshError="1"/>
      <sheetData sheetId="2" refreshError="1"/>
      <sheetData sheetId="3" refreshError="1"/>
      <sheetData sheetId="4"/>
      <sheetData sheetId="5">
        <row r="1">
          <cell r="A1" t="str">
            <v>T1</v>
          </cell>
        </row>
        <row r="2">
          <cell r="A2" t="str">
            <v>T2</v>
          </cell>
        </row>
        <row r="3">
          <cell r="A3" t="str">
            <v>T3 Jul-Sep</v>
          </cell>
        </row>
        <row r="4">
          <cell r="A4" t="str">
            <v>T3 Oct-Dec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T3 Jul-Sep"/>
      <sheetName val=" Eligible Expenses Description"/>
      <sheetName val="Service Level Data Dictionary"/>
      <sheetName val="Reporting Dates &amp; Deadlines"/>
    </sheetNames>
    <sheetDataSet>
      <sheetData sheetId="0"/>
      <sheetData sheetId="1"/>
      <sheetData sheetId="2"/>
      <sheetData sheetId="3"/>
      <sheetData sheetId="4"/>
      <sheetData sheetId="5">
        <row r="1">
          <cell r="A1" t="str">
            <v>T1</v>
          </cell>
        </row>
        <row r="2">
          <cell r="A2" t="str">
            <v>T2</v>
          </cell>
        </row>
        <row r="3">
          <cell r="A3" t="str">
            <v>T3 Jul-Sep</v>
          </cell>
        </row>
        <row r="4">
          <cell r="A4" t="str">
            <v>T3 Oct-Dec</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C47775-7749-4689-A634-4F2689AA43FF}" name="Table1" displayName="Table1" ref="A16:F65" totalsRowShown="0" headerRowDxfId="37" dataDxfId="36" tableBorderDxfId="35">
  <tableColumns count="6">
    <tableColumn id="1" xr3:uid="{9BA2F4B9-7A1E-4C54-8CD1-686C3F4089CA}" name="Child Initials" dataDxfId="34"/>
    <tableColumn id="2" xr3:uid="{C1FB537A-2C13-41AB-854E-FBDAD52BD91F}" name="Month" dataDxfId="33"/>
    <tableColumn id="3" xr3:uid="{A2E9B53E-A842-4432-AD55-C7713D478D24}" name="Care Type" dataDxfId="32"/>
    <tableColumn id="4" xr3:uid="{1E07A310-416C-48FE-870D-65C83191DAED}" name="Municipal Rate for Full Fee Family OR Parent Contribution if partially subsidized_x000a_" dataDxfId="31"/>
    <tableColumn id="5" xr3:uid="{5EBFC414-A789-4CED-AB36-B6003BEB9E96}" name="Number of Absent Days Used" dataDxfId="30"/>
    <tableColumn id="6" xr3:uid="{ACF50338-8155-4C96-A12E-77E567A1D77E}" name="Expense Claimed" dataDxfId="29" dataCellStyle="Currency">
      <calculatedColumnFormula>D17*E17</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0AB70F-6843-40B9-8263-6490027E3B16}" name="Table14" displayName="Table14" ref="A17:G66" totalsRowShown="0" headerRowDxfId="28" dataDxfId="27" tableBorderDxfId="26">
  <tableColumns count="7">
    <tableColumn id="1" xr3:uid="{8389B9C1-9B44-471D-8410-E4BF94AD7D02}" name="Serious Occurrence Number _x000a_(if applicable)" dataDxfId="25"/>
    <tableColumn id="2" xr3:uid="{1C084C67-819D-4808-B01A-F16E179A4F94}" name="Month" dataDxfId="24"/>
    <tableColumn id="7" xr3:uid="{8A4CDD05-E7D0-4921-A16E-46C13F5EC6AB}" name="Care Type" dataDxfId="23"/>
    <tableColumn id="4" xr3:uid="{37EA3FD2-3D69-4628-A892-65B3FE8F17F1}" name="Municipal Rate for Full Fee Family OR Parent Contribution if partially subsidized_x000a_" dataDxfId="22"/>
    <tableColumn id="3" xr3:uid="{FCF1FFC9-2545-4EC9-8443-546804F71E60}" name="# of Children Impacted" dataDxfId="21"/>
    <tableColumn id="5" xr3:uid="{B7DE22E5-5457-4FD8-950D-62E8EBB587A0}" name="Number of Days" dataDxfId="20"/>
    <tableColumn id="6" xr3:uid="{1562F0BB-B207-459B-A875-C9F74EAF3A57}" name="Expense Claimed" dataDxfId="19" dataCellStyle="Currency">
      <calculatedColumnFormula>D18*E18*F18</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3EBD80-8EFE-4CE3-B308-EC9D8B32A526}" name="Table13" displayName="Table13" ref="A15:F65" totalsRowShown="0" headerRowDxfId="18" dataDxfId="17" tableBorderDxfId="16">
  <tableColumns count="6">
    <tableColumn id="1" xr3:uid="{574F966E-6D9F-480A-919A-D8E0A3074AEB}" name="Staff Initials" dataDxfId="15"/>
    <tableColumn id="2" xr3:uid="{EE4537A9-BD7B-4215-A8C6-3A07CC20DE30}" name="Month" dataDxfId="14"/>
    <tableColumn id="3" xr3:uid="{610946D0-F578-4F9C-9314-A9CC28ADE21E}" name="Wages and Employer Portion Benefits Per Hour Net of CEWS" dataDxfId="13"/>
    <tableColumn id="5" xr3:uid="{9888493A-4E54-483A-A7A7-975C60FA32D5}" name="Number of Hours Supported" dataDxfId="12"/>
    <tableColumn id="4" xr3:uid="{C345C865-23B0-4C30-9455-46F2476F67DD}" name="Number of Absent Days Supported" dataDxfId="11"/>
    <tableColumn id="6" xr3:uid="{DC32D96B-CD3C-4C22-9911-44061DE6ACF0}" name="Expense Claimed" dataDxfId="10" dataCellStyle="Currency">
      <calculatedColumnFormula>+C16*D16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eelregion.ca/children/working/service-providers/" TargetMode="External"/><Relationship Id="rId1" Type="http://schemas.openxmlformats.org/officeDocument/2006/relationships/hyperlink" Target="mailto:EarlyYearsSystemDivision@peelregion.c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eelregion.ca/children/working/service-provide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3B502-56EC-49FD-A4CE-86EEB6CB5AF6}">
  <sheetPr>
    <tabColor theme="7" tint="-0.499984740745262"/>
    <pageSetUpPr fitToPage="1"/>
  </sheetPr>
  <dimension ref="A1:X17"/>
  <sheetViews>
    <sheetView showGridLines="0" tabSelected="1" zoomScale="115" zoomScaleNormal="115" workbookViewId="0">
      <selection sqref="A1:G1"/>
    </sheetView>
  </sheetViews>
  <sheetFormatPr defaultColWidth="8.81640625" defaultRowHeight="14.5" x14ac:dyDescent="0.35"/>
  <cols>
    <col min="1" max="1" width="19" style="2" customWidth="1"/>
    <col min="2" max="2" width="19.1796875" style="2" customWidth="1"/>
    <col min="3" max="3" width="9.81640625" style="2" customWidth="1"/>
    <col min="4" max="4" width="17" style="2" customWidth="1"/>
    <col min="5" max="5" width="14.1796875" style="2" customWidth="1"/>
    <col min="6" max="6" width="8.81640625" style="2"/>
    <col min="7" max="7" width="26.08984375" style="2" customWidth="1"/>
    <col min="8" max="16384" width="8.81640625" style="2"/>
  </cols>
  <sheetData>
    <row r="1" spans="1:24" ht="18.5" x14ac:dyDescent="0.45">
      <c r="A1" s="564" t="s">
        <v>175</v>
      </c>
      <c r="B1" s="564"/>
      <c r="C1" s="564"/>
      <c r="D1" s="564"/>
      <c r="E1" s="564"/>
      <c r="F1" s="564"/>
      <c r="G1" s="564"/>
      <c r="J1"/>
      <c r="K1"/>
      <c r="L1"/>
      <c r="M1"/>
      <c r="N1"/>
      <c r="O1"/>
      <c r="P1"/>
      <c r="Q1"/>
      <c r="R1"/>
      <c r="S1"/>
    </row>
    <row r="2" spans="1:24" ht="18.5" x14ac:dyDescent="0.45">
      <c r="A2" s="565" t="s">
        <v>160</v>
      </c>
      <c r="B2" s="565"/>
      <c r="C2" s="565"/>
      <c r="D2" s="565"/>
      <c r="E2" s="565"/>
      <c r="F2" s="565"/>
      <c r="G2" s="565"/>
      <c r="H2"/>
      <c r="I2"/>
      <c r="J2"/>
      <c r="K2"/>
      <c r="L2"/>
      <c r="M2"/>
      <c r="N2"/>
      <c r="O2"/>
      <c r="P2"/>
      <c r="Q2"/>
      <c r="R2"/>
      <c r="S2"/>
      <c r="T2" s="1"/>
      <c r="U2" s="1"/>
      <c r="V2" s="1"/>
      <c r="W2" s="1"/>
      <c r="X2" s="1"/>
    </row>
    <row r="3" spans="1:24" ht="22" customHeight="1" x14ac:dyDescent="0.35">
      <c r="A3"/>
      <c r="B3"/>
      <c r="C3"/>
      <c r="D3"/>
      <c r="E3"/>
      <c r="F3"/>
      <c r="T3" s="1"/>
      <c r="U3" s="1"/>
      <c r="V3" s="1"/>
      <c r="W3" s="1"/>
      <c r="X3" s="1"/>
    </row>
    <row r="4" spans="1:24" ht="15" customHeight="1" x14ac:dyDescent="0.35">
      <c r="A4" s="560" t="s">
        <v>34</v>
      </c>
      <c r="B4" s="560"/>
      <c r="C4" s="560"/>
      <c r="D4" s="560"/>
      <c r="E4" s="560"/>
      <c r="F4" s="560"/>
      <c r="G4" s="560"/>
      <c r="T4" s="1"/>
      <c r="U4" s="1"/>
      <c r="V4" s="1"/>
      <c r="W4" s="1"/>
      <c r="X4" s="1"/>
    </row>
    <row r="5" spans="1:24" customFormat="1" ht="11.25" customHeight="1" x14ac:dyDescent="0.4">
      <c r="A5" s="19"/>
      <c r="B5" s="20"/>
      <c r="C5" s="20"/>
      <c r="D5" s="20"/>
      <c r="E5" s="20"/>
      <c r="F5" s="20"/>
      <c r="G5" s="21"/>
    </row>
    <row r="6" spans="1:24" s="394" customFormat="1" ht="98" customHeight="1" x14ac:dyDescent="0.35">
      <c r="A6" s="566" t="s">
        <v>375</v>
      </c>
      <c r="B6" s="567"/>
      <c r="C6" s="567"/>
      <c r="D6" s="567"/>
      <c r="E6" s="567"/>
      <c r="F6" s="567"/>
      <c r="G6" s="568"/>
    </row>
    <row r="7" spans="1:24" customFormat="1" ht="22" customHeight="1" x14ac:dyDescent="0.35">
      <c r="A7" s="554"/>
      <c r="B7" s="554"/>
      <c r="C7" s="554"/>
      <c r="D7" s="554"/>
      <c r="E7" s="554"/>
      <c r="F7" s="554"/>
      <c r="G7" s="554"/>
    </row>
    <row r="8" spans="1:24" customFormat="1" ht="15" customHeight="1" x14ac:dyDescent="0.35">
      <c r="A8" s="569" t="s">
        <v>35</v>
      </c>
      <c r="B8" s="569"/>
      <c r="C8" s="569"/>
      <c r="D8" s="569"/>
      <c r="E8" s="569"/>
      <c r="F8" s="569"/>
      <c r="G8" s="569"/>
    </row>
    <row r="9" spans="1:24" customFormat="1" ht="11.25" customHeight="1" x14ac:dyDescent="0.35">
      <c r="A9" s="555"/>
      <c r="B9" s="219"/>
      <c r="C9" s="219"/>
      <c r="D9" s="219"/>
      <c r="E9" s="219"/>
      <c r="F9" s="219"/>
      <c r="G9" s="556"/>
    </row>
    <row r="10" spans="1:24" s="394" customFormat="1" x14ac:dyDescent="0.35">
      <c r="A10" s="557" t="s">
        <v>333</v>
      </c>
      <c r="B10" s="558"/>
      <c r="C10" s="558"/>
      <c r="D10" s="558"/>
      <c r="E10" s="558"/>
      <c r="F10" s="558"/>
      <c r="G10" s="559"/>
      <c r="H10" s="116"/>
    </row>
    <row r="11" spans="1:24" s="394" customFormat="1" x14ac:dyDescent="0.35">
      <c r="A11" s="570" t="s">
        <v>383</v>
      </c>
      <c r="B11" s="570"/>
      <c r="C11" s="570"/>
      <c r="D11" s="570"/>
      <c r="E11" s="570"/>
      <c r="F11" s="399"/>
      <c r="G11" s="553"/>
    </row>
    <row r="12" spans="1:24" s="394" customFormat="1" x14ac:dyDescent="0.35">
      <c r="A12" s="400"/>
      <c r="B12" s="401"/>
      <c r="C12" s="401"/>
      <c r="D12" s="401"/>
      <c r="E12" s="401"/>
      <c r="F12" s="401"/>
      <c r="G12" s="402"/>
    </row>
    <row r="13" spans="1:24" x14ac:dyDescent="0.35">
      <c r="G13" s="6"/>
    </row>
    <row r="14" spans="1:24" ht="15" customHeight="1" x14ac:dyDescent="0.35">
      <c r="A14" s="560" t="s">
        <v>36</v>
      </c>
      <c r="B14" s="560"/>
      <c r="C14" s="560"/>
      <c r="D14" s="560"/>
      <c r="E14" s="560"/>
      <c r="F14" s="560"/>
      <c r="G14" s="560"/>
    </row>
    <row r="15" spans="1:24" ht="11.25" customHeight="1" x14ac:dyDescent="0.35">
      <c r="A15" s="22"/>
      <c r="B15" s="23"/>
      <c r="C15" s="23"/>
      <c r="D15" s="23"/>
      <c r="E15" s="23"/>
      <c r="F15" s="23"/>
      <c r="G15" s="24"/>
    </row>
    <row r="16" spans="1:24" s="394" customFormat="1" ht="213" customHeight="1" x14ac:dyDescent="0.35">
      <c r="A16" s="561" t="s">
        <v>376</v>
      </c>
      <c r="B16" s="562"/>
      <c r="C16" s="562"/>
      <c r="D16" s="562"/>
      <c r="E16" s="562"/>
      <c r="F16" s="562"/>
      <c r="G16" s="563"/>
    </row>
    <row r="17" spans="1:7" s="394" customFormat="1" x14ac:dyDescent="0.35">
      <c r="A17" s="395" t="s">
        <v>158</v>
      </c>
      <c r="B17" s="396"/>
      <c r="C17" s="397"/>
      <c r="D17" s="397" t="s">
        <v>159</v>
      </c>
      <c r="E17" s="396"/>
      <c r="F17" s="396"/>
      <c r="G17" s="398"/>
    </row>
  </sheetData>
  <sheetProtection selectLockedCells="1" selectUnlockedCells="1"/>
  <mergeCells count="9">
    <mergeCell ref="A10:G10"/>
    <mergeCell ref="A14:G14"/>
    <mergeCell ref="A16:G16"/>
    <mergeCell ref="A1:G1"/>
    <mergeCell ref="A2:G2"/>
    <mergeCell ref="A4:G4"/>
    <mergeCell ref="A6:G6"/>
    <mergeCell ref="A8:G8"/>
    <mergeCell ref="A11:E11"/>
  </mergeCells>
  <hyperlinks>
    <hyperlink ref="D17" r:id="rId1" xr:uid="{416354D6-58AB-4DCD-8812-FCF5F6672591}"/>
    <hyperlink ref="A11" r:id="rId2" location="support" xr:uid="{FFC22228-3538-4C29-96CE-03A9AFE840A9}"/>
  </hyperlinks>
  <pageMargins left="0.7" right="0.7" top="0.5" bottom="0" header="0.3" footer="0.3"/>
  <pageSetup scale="97"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E8221-149A-42EC-8F49-43CA7F7B9334}">
  <sheetPr>
    <tabColor theme="7" tint="-0.499984740745262"/>
  </sheetPr>
  <dimension ref="A1:O74"/>
  <sheetViews>
    <sheetView showGridLines="0" zoomScaleNormal="100" workbookViewId="0">
      <selection activeCell="D63" sqref="D63"/>
    </sheetView>
  </sheetViews>
  <sheetFormatPr defaultColWidth="8.81640625" defaultRowHeight="14.5" x14ac:dyDescent="0.35"/>
  <cols>
    <col min="1" max="1" width="5.54296875" style="2" customWidth="1"/>
    <col min="2" max="2" width="78.1796875" style="2" customWidth="1"/>
    <col min="3" max="3" width="3.1796875" style="2" customWidth="1"/>
    <col min="4" max="4" width="18.6328125" style="2" customWidth="1"/>
    <col min="5" max="5" width="16.54296875" style="2" customWidth="1"/>
    <col min="6" max="6" width="19.453125" style="2" customWidth="1"/>
    <col min="7" max="7" width="16.54296875" style="2" customWidth="1"/>
    <col min="8" max="8" width="39.1796875" style="2" customWidth="1"/>
    <col min="9" max="9" width="25.54296875" style="2" customWidth="1"/>
    <col min="10" max="11" width="14.54296875" style="2" customWidth="1"/>
    <col min="12" max="16384" width="8.81640625" style="2"/>
  </cols>
  <sheetData>
    <row r="1" spans="1:15" s="8" customFormat="1" ht="18.649999999999999" customHeight="1" x14ac:dyDescent="0.45">
      <c r="A1" s="697" t="s">
        <v>175</v>
      </c>
      <c r="B1" s="697"/>
      <c r="C1" s="697"/>
      <c r="D1" s="697"/>
      <c r="E1" s="697"/>
      <c r="F1" s="697"/>
      <c r="G1" s="2"/>
      <c r="H1" s="2"/>
    </row>
    <row r="2" spans="1:15" s="356" customFormat="1" ht="29.15" customHeight="1" x14ac:dyDescent="0.35">
      <c r="A2" s="353" t="s">
        <v>227</v>
      </c>
      <c r="C2" s="144"/>
      <c r="D2" s="144"/>
      <c r="E2" s="144"/>
      <c r="F2" s="144"/>
      <c r="G2" s="1"/>
      <c r="H2" s="2"/>
    </row>
    <row r="3" spans="1:15" s="8" customFormat="1" ht="19" customHeight="1" x14ac:dyDescent="0.35">
      <c r="B3" s="115" t="s">
        <v>94</v>
      </c>
      <c r="C3" s="2"/>
      <c r="D3" s="15">
        <f>'2 - Management Representation'!D62</f>
        <v>0</v>
      </c>
      <c r="E3" s="2"/>
      <c r="F3" s="2"/>
      <c r="G3" s="2"/>
      <c r="H3" s="2"/>
    </row>
    <row r="4" spans="1:15" s="8" customFormat="1" ht="19" customHeight="1" x14ac:dyDescent="0.35">
      <c r="B4" s="115"/>
      <c r="C4" s="2"/>
      <c r="D4" s="15"/>
      <c r="E4" s="2"/>
      <c r="F4" s="2"/>
      <c r="G4" s="2"/>
      <c r="H4" s="2"/>
    </row>
    <row r="5" spans="1:15" s="8" customFormat="1" ht="19" customHeight="1" x14ac:dyDescent="0.35">
      <c r="B5" s="115" t="s">
        <v>36</v>
      </c>
      <c r="C5" s="2"/>
      <c r="D5" s="15"/>
      <c r="E5" s="2"/>
      <c r="F5" s="2"/>
      <c r="G5" s="2"/>
      <c r="H5" s="2"/>
    </row>
    <row r="6" spans="1:15" s="8" customFormat="1" ht="19" customHeight="1" x14ac:dyDescent="0.35">
      <c r="B6" s="272" t="s">
        <v>145</v>
      </c>
      <c r="C6" s="2"/>
      <c r="D6" s="15"/>
      <c r="E6" s="2"/>
      <c r="F6" s="2"/>
      <c r="G6" s="2"/>
      <c r="H6" s="2"/>
    </row>
    <row r="7" spans="1:15" s="8" customFormat="1" ht="18.649999999999999" customHeight="1" thickBot="1" x14ac:dyDescent="0.6">
      <c r="B7" s="2"/>
      <c r="C7" s="2"/>
      <c r="D7" s="2"/>
      <c r="E7" s="2"/>
      <c r="F7" s="116"/>
      <c r="G7" s="543"/>
      <c r="H7" s="543"/>
      <c r="K7"/>
      <c r="L7"/>
      <c r="M7"/>
      <c r="N7"/>
      <c r="O7"/>
    </row>
    <row r="8" spans="1:15" s="8" customFormat="1" ht="43.5" customHeight="1" thickBot="1" x14ac:dyDescent="0.4">
      <c r="B8" s="117" t="s">
        <v>222</v>
      </c>
      <c r="C8" s="2"/>
      <c r="D8" s="118" t="s">
        <v>95</v>
      </c>
      <c r="E8" s="119" t="s">
        <v>96</v>
      </c>
      <c r="F8" s="120" t="s">
        <v>97</v>
      </c>
      <c r="G8" s="696" t="str">
        <f>IF(E9-D9&gt;0,"Claimed total expenses exceed total allocation. Additional funding will not be paid by Region of Peel.","  ")</f>
        <v xml:space="preserve">  </v>
      </c>
      <c r="H8" s="696"/>
      <c r="I8" s="121"/>
      <c r="J8" s="2"/>
      <c r="K8"/>
      <c r="L8"/>
      <c r="M8"/>
      <c r="N8"/>
      <c r="O8"/>
    </row>
    <row r="9" spans="1:15" s="8" customFormat="1" ht="27" customHeight="1" x14ac:dyDescent="0.35">
      <c r="B9" s="122" t="s">
        <v>331</v>
      </c>
      <c r="C9" s="2"/>
      <c r="D9" s="156">
        <f>'3 - COVID-19 Funding'!B9</f>
        <v>0</v>
      </c>
      <c r="E9" s="156">
        <f>+'3 - COVID-19 Funding'!B13</f>
        <v>0</v>
      </c>
      <c r="F9" s="156">
        <f>IF(E9&gt;D9,0,D9-E9)</f>
        <v>0</v>
      </c>
      <c r="G9" s="696"/>
      <c r="H9" s="696"/>
      <c r="J9" s="2"/>
      <c r="K9"/>
      <c r="L9"/>
      <c r="M9"/>
      <c r="N9"/>
      <c r="O9"/>
    </row>
    <row r="10" spans="1:15" s="8" customFormat="1" ht="18.75" customHeight="1" x14ac:dyDescent="0.55000000000000004">
      <c r="B10" s="122" t="s">
        <v>121</v>
      </c>
      <c r="C10" s="2"/>
      <c r="D10" s="156">
        <v>0</v>
      </c>
      <c r="E10" s="156">
        <f>D67</f>
        <v>0</v>
      </c>
      <c r="F10" s="156">
        <f>+E10</f>
        <v>0</v>
      </c>
      <c r="G10" s="544"/>
      <c r="H10" s="544"/>
      <c r="I10" s="71"/>
      <c r="J10" s="71"/>
      <c r="K10" s="2"/>
      <c r="L10" s="2"/>
      <c r="M10" s="2"/>
      <c r="N10" s="2"/>
      <c r="O10" s="2"/>
    </row>
    <row r="11" spans="1:15" s="8" customFormat="1" ht="18.75" customHeight="1" x14ac:dyDescent="0.35">
      <c r="B11" s="123"/>
      <c r="C11" s="123"/>
      <c r="D11" s="123"/>
      <c r="E11" s="123"/>
      <c r="F11" s="123"/>
      <c r="G11" s="698" t="str">
        <f>IF(F12 &gt; 0, "Please do not send a cheque. Any funds owed to the Region will be recovered through payments after the reconciliation has been reviewed.", "  ")</f>
        <v xml:space="preserve">  </v>
      </c>
      <c r="H11" s="698"/>
      <c r="I11" s="71"/>
      <c r="J11" s="71"/>
      <c r="K11" s="2"/>
      <c r="L11" s="2"/>
      <c r="M11" s="2"/>
      <c r="N11" s="2"/>
      <c r="O11" s="2"/>
    </row>
    <row r="12" spans="1:15" s="8" customFormat="1" ht="24.65" customHeight="1" x14ac:dyDescent="0.35">
      <c r="B12" s="122" t="s">
        <v>217</v>
      </c>
      <c r="C12" s="2"/>
      <c r="D12" s="695"/>
      <c r="E12" s="695"/>
      <c r="F12" s="156">
        <f>IF(F9+F10&lt;E10,F10,(F9+F10))</f>
        <v>0</v>
      </c>
      <c r="G12" s="698"/>
      <c r="H12" s="698"/>
      <c r="I12" s="71"/>
      <c r="J12" s="71"/>
      <c r="K12" s="2"/>
      <c r="L12" s="2"/>
      <c r="M12" s="2"/>
      <c r="N12" s="2"/>
      <c r="O12" s="2"/>
    </row>
    <row r="13" spans="1:15" s="8" customFormat="1" ht="19" customHeight="1" x14ac:dyDescent="0.35">
      <c r="B13" s="2"/>
      <c r="C13" s="2"/>
      <c r="D13" s="2"/>
      <c r="E13" s="2"/>
      <c r="F13" s="15"/>
      <c r="G13" s="698"/>
      <c r="H13" s="698"/>
    </row>
    <row r="14" spans="1:15" s="8" customFormat="1" ht="33.75" customHeight="1" x14ac:dyDescent="0.35">
      <c r="B14" s="123"/>
      <c r="C14" s="2"/>
      <c r="D14" s="64" t="s">
        <v>173</v>
      </c>
      <c r="E14" s="2"/>
      <c r="F14" s="124"/>
      <c r="G14" s="698"/>
      <c r="H14" s="698"/>
    </row>
    <row r="15" spans="1:15" s="8" customFormat="1" ht="27" customHeight="1" x14ac:dyDescent="0.35">
      <c r="B15" s="102" t="s">
        <v>73</v>
      </c>
      <c r="C15" s="2"/>
      <c r="D15" s="123"/>
      <c r="E15"/>
      <c r="F15"/>
      <c r="G15"/>
      <c r="H15" s="695"/>
      <c r="I15" s="695"/>
      <c r="J15" s="695"/>
    </row>
    <row r="16" spans="1:15" s="125" customFormat="1" ht="19" customHeight="1" x14ac:dyDescent="0.35">
      <c r="B16" s="80" t="s">
        <v>75</v>
      </c>
      <c r="C16" s="2"/>
      <c r="D16" s="148">
        <f>'3 - COVID-19 Funding'!O19</f>
        <v>0</v>
      </c>
      <c r="E16"/>
      <c r="F16"/>
      <c r="G16"/>
      <c r="H16"/>
      <c r="I16" s="126"/>
    </row>
    <row r="17" spans="2:9" s="125" customFormat="1" ht="19" customHeight="1" x14ac:dyDescent="0.35">
      <c r="B17" s="420"/>
      <c r="C17" s="2"/>
      <c r="D17" s="154"/>
      <c r="E17" s="2"/>
      <c r="F17" s="2"/>
      <c r="G17" s="2"/>
      <c r="H17" s="2"/>
      <c r="I17" s="126"/>
    </row>
    <row r="18" spans="2:9" ht="19" customHeight="1" x14ac:dyDescent="0.35">
      <c r="B18" s="80" t="s">
        <v>78</v>
      </c>
      <c r="D18" s="71"/>
      <c r="E18"/>
      <c r="F18"/>
      <c r="G18"/>
      <c r="H18"/>
    </row>
    <row r="19" spans="2:9" ht="19" customHeight="1" x14ac:dyDescent="0.35">
      <c r="B19" s="84" t="s">
        <v>74</v>
      </c>
      <c r="D19" s="148">
        <f>'3 - COVID-19 Funding'!O21</f>
        <v>0</v>
      </c>
      <c r="E19"/>
      <c r="F19"/>
      <c r="G19"/>
      <c r="H19"/>
    </row>
    <row r="20" spans="2:9" ht="19" customHeight="1" x14ac:dyDescent="0.35">
      <c r="B20" s="84" t="s">
        <v>108</v>
      </c>
      <c r="D20" s="72">
        <f>'3 - COVID-19 Funding'!O22</f>
        <v>0</v>
      </c>
    </row>
    <row r="21" spans="2:9" ht="19" customHeight="1" x14ac:dyDescent="0.35">
      <c r="B21" s="84" t="s">
        <v>106</v>
      </c>
      <c r="D21" s="72">
        <f>'3 - COVID-19 Funding'!O23</f>
        <v>0</v>
      </c>
    </row>
    <row r="22" spans="2:9" ht="19" customHeight="1" x14ac:dyDescent="0.35">
      <c r="B22" s="84" t="s">
        <v>4</v>
      </c>
      <c r="D22" s="72">
        <f>'3 - COVID-19 Funding'!O24</f>
        <v>0</v>
      </c>
      <c r="E22"/>
      <c r="F22"/>
      <c r="G22"/>
      <c r="H22"/>
    </row>
    <row r="23" spans="2:9" ht="19" customHeight="1" x14ac:dyDescent="0.35">
      <c r="E23"/>
      <c r="F23"/>
      <c r="G23"/>
      <c r="H23"/>
    </row>
    <row r="24" spans="2:9" ht="19" customHeight="1" x14ac:dyDescent="0.35">
      <c r="B24" s="131" t="s">
        <v>380</v>
      </c>
      <c r="D24" s="148">
        <f>'3 - COVID-19 Funding'!O26</f>
        <v>0</v>
      </c>
      <c r="E24"/>
      <c r="F24"/>
      <c r="G24"/>
      <c r="H24"/>
    </row>
    <row r="25" spans="2:9" ht="19" customHeight="1" x14ac:dyDescent="0.35">
      <c r="B25" s="130" t="s">
        <v>138</v>
      </c>
      <c r="D25" s="72">
        <f>'3 - COVID-19 Funding'!O27</f>
        <v>0</v>
      </c>
      <c r="E25"/>
      <c r="F25"/>
      <c r="G25"/>
      <c r="H25"/>
    </row>
    <row r="26" spans="2:9" ht="19" customHeight="1" x14ac:dyDescent="0.35">
      <c r="B26" s="130" t="s">
        <v>142</v>
      </c>
      <c r="D26" s="72">
        <f>'3 - COVID-19 Funding'!O28</f>
        <v>0</v>
      </c>
      <c r="E26"/>
      <c r="F26"/>
      <c r="G26"/>
      <c r="H26"/>
    </row>
    <row r="27" spans="2:9" ht="19" customHeight="1" x14ac:dyDescent="0.35">
      <c r="B27" s="308"/>
      <c r="D27" s="52"/>
      <c r="E27"/>
      <c r="F27"/>
      <c r="G27"/>
      <c r="H27"/>
    </row>
    <row r="28" spans="2:9" ht="19" customHeight="1" x14ac:dyDescent="0.35">
      <c r="B28" s="423" t="s">
        <v>215</v>
      </c>
      <c r="D28" s="148">
        <f>'3 - COVID-19 Funding'!O30</f>
        <v>0</v>
      </c>
    </row>
    <row r="29" spans="2:9" ht="19" customHeight="1" x14ac:dyDescent="0.35">
      <c r="B29" s="358" t="s">
        <v>213</v>
      </c>
      <c r="D29" s="72">
        <f>'3 - COVID-19 Funding'!O31</f>
        <v>0</v>
      </c>
    </row>
    <row r="30" spans="2:9" ht="19" customHeight="1" x14ac:dyDescent="0.35">
      <c r="B30" s="359" t="s">
        <v>214</v>
      </c>
      <c r="D30" s="72">
        <f>'3 - COVID-19 Funding'!O32</f>
        <v>0</v>
      </c>
    </row>
    <row r="31" spans="2:9" ht="19" customHeight="1" x14ac:dyDescent="0.35">
      <c r="B31" s="309"/>
      <c r="D31" s="52"/>
    </row>
    <row r="32" spans="2:9" ht="19" customHeight="1" x14ac:dyDescent="0.35">
      <c r="B32" s="80" t="s">
        <v>341</v>
      </c>
      <c r="D32" s="52"/>
      <c r="E32"/>
      <c r="F32"/>
      <c r="G32"/>
      <c r="H32"/>
    </row>
    <row r="33" spans="2:8" ht="19" customHeight="1" x14ac:dyDescent="0.35">
      <c r="B33" s="129" t="s">
        <v>225</v>
      </c>
      <c r="D33" s="148">
        <f>'3 - COVID-19 Funding'!O35</f>
        <v>0</v>
      </c>
      <c r="E33"/>
      <c r="F33"/>
      <c r="G33"/>
      <c r="H33"/>
    </row>
    <row r="34" spans="2:8" ht="19" customHeight="1" x14ac:dyDescent="0.35">
      <c r="B34" s="84" t="s">
        <v>9</v>
      </c>
      <c r="D34" s="148">
        <f>'3 - COVID-19 Funding'!O36</f>
        <v>0</v>
      </c>
      <c r="E34" s="271" t="str">
        <f>IF(D34-D33&gt;0," Claim exceeds maximun amt. Please revise cell O37 on tab 3.","")</f>
        <v/>
      </c>
      <c r="F34"/>
      <c r="G34"/>
      <c r="H34"/>
    </row>
    <row r="35" spans="2:8" ht="19" customHeight="1" x14ac:dyDescent="0.35">
      <c r="B35" s="360"/>
      <c r="D35" s="85"/>
      <c r="E35"/>
      <c r="F35"/>
      <c r="G35"/>
      <c r="H35"/>
    </row>
    <row r="36" spans="2:8" ht="19" customHeight="1" x14ac:dyDescent="0.35">
      <c r="B36" s="88" t="s">
        <v>141</v>
      </c>
      <c r="D36" s="52"/>
      <c r="E36"/>
      <c r="F36"/>
      <c r="G36"/>
      <c r="H36"/>
    </row>
    <row r="37" spans="2:8" ht="26" x14ac:dyDescent="0.35">
      <c r="B37" s="89" t="s">
        <v>193</v>
      </c>
      <c r="D37" s="148">
        <f>'3 - COVID-19 Funding'!O39</f>
        <v>0</v>
      </c>
      <c r="E37"/>
      <c r="F37"/>
      <c r="G37"/>
      <c r="H37"/>
    </row>
    <row r="38" spans="2:8" ht="19" customHeight="1" x14ac:dyDescent="0.35">
      <c r="B38" s="89" t="s">
        <v>146</v>
      </c>
      <c r="D38" s="72">
        <f>'3 - COVID-19 Funding'!O40</f>
        <v>0</v>
      </c>
      <c r="E38"/>
      <c r="F38"/>
      <c r="G38"/>
      <c r="H38"/>
    </row>
    <row r="39" spans="2:8" ht="19" customHeight="1" x14ac:dyDescent="0.35">
      <c r="B39" s="89" t="s">
        <v>139</v>
      </c>
      <c r="D39" s="72">
        <f>'3 - COVID-19 Funding'!O41</f>
        <v>0</v>
      </c>
      <c r="E39"/>
      <c r="F39"/>
      <c r="G39"/>
      <c r="H39"/>
    </row>
    <row r="40" spans="2:8" ht="19" customHeight="1" x14ac:dyDescent="0.35">
      <c r="B40" s="361"/>
      <c r="E40"/>
      <c r="F40"/>
      <c r="G40"/>
      <c r="H40"/>
    </row>
    <row r="41" spans="2:8" ht="19" customHeight="1" x14ac:dyDescent="0.35">
      <c r="B41" s="88" t="s">
        <v>79</v>
      </c>
      <c r="E41"/>
      <c r="F41"/>
      <c r="G41"/>
      <c r="H41"/>
    </row>
    <row r="42" spans="2:8" ht="19" customHeight="1" x14ac:dyDescent="0.35">
      <c r="B42" s="89" t="s">
        <v>334</v>
      </c>
      <c r="D42" s="148">
        <f>'3 - COVID-19 Funding'!O44</f>
        <v>0</v>
      </c>
      <c r="E42"/>
      <c r="F42"/>
      <c r="G42"/>
      <c r="H42"/>
    </row>
    <row r="43" spans="2:8" ht="19" customHeight="1" x14ac:dyDescent="0.35">
      <c r="B43" s="89" t="s">
        <v>179</v>
      </c>
      <c r="D43" s="148">
        <f>'3 - COVID-19 Funding'!O45</f>
        <v>0</v>
      </c>
      <c r="E43"/>
      <c r="F43"/>
      <c r="G43"/>
      <c r="H43"/>
    </row>
    <row r="44" spans="2:8" ht="19" customHeight="1" x14ac:dyDescent="0.35">
      <c r="B44" s="428"/>
      <c r="D44" s="154"/>
    </row>
    <row r="45" spans="2:8" ht="19" customHeight="1" x14ac:dyDescent="0.35">
      <c r="B45" s="88" t="s">
        <v>220</v>
      </c>
      <c r="D45" s="154"/>
    </row>
    <row r="46" spans="2:8" ht="19" customHeight="1" x14ac:dyDescent="0.35">
      <c r="B46" s="489" t="s">
        <v>342</v>
      </c>
      <c r="D46" s="148">
        <f>+'3 - COVID-19 Funding'!O48</f>
        <v>0</v>
      </c>
    </row>
    <row r="47" spans="2:8" ht="19" customHeight="1" x14ac:dyDescent="0.35">
      <c r="B47" s="489" t="s">
        <v>338</v>
      </c>
      <c r="D47" s="148">
        <f>+'3 - COVID-19 Funding'!O49</f>
        <v>0</v>
      </c>
    </row>
    <row r="48" spans="2:8" ht="19" customHeight="1" x14ac:dyDescent="0.35">
      <c r="B48" s="489" t="s">
        <v>368</v>
      </c>
      <c r="D48" s="720">
        <f>'3 - COVID-19 Funding'!O50</f>
        <v>0</v>
      </c>
    </row>
    <row r="49" spans="2:8" ht="19" customHeight="1" x14ac:dyDescent="0.35">
      <c r="B49" s="428"/>
      <c r="D49" s="154"/>
    </row>
    <row r="50" spans="2:8" ht="19" customHeight="1" x14ac:dyDescent="0.35">
      <c r="B50" s="88" t="s">
        <v>230</v>
      </c>
      <c r="D50" s="154"/>
    </row>
    <row r="51" spans="2:8" ht="19" customHeight="1" x14ac:dyDescent="0.35">
      <c r="B51" s="89" t="s">
        <v>229</v>
      </c>
      <c r="D51" s="148">
        <f>'3 - COVID-19 Funding'!O53</f>
        <v>0</v>
      </c>
    </row>
    <row r="52" spans="2:8" ht="19" customHeight="1" x14ac:dyDescent="0.35">
      <c r="B52" s="362"/>
      <c r="D52" s="52"/>
      <c r="E52"/>
      <c r="F52"/>
      <c r="G52"/>
      <c r="H52"/>
    </row>
    <row r="53" spans="2:8" ht="19" customHeight="1" x14ac:dyDescent="0.35">
      <c r="B53" s="92" t="s">
        <v>177</v>
      </c>
      <c r="D53" s="52"/>
      <c r="E53"/>
      <c r="F53"/>
      <c r="G53"/>
      <c r="H53"/>
    </row>
    <row r="54" spans="2:8" ht="19" customHeight="1" x14ac:dyDescent="0.35">
      <c r="B54" s="91" t="s">
        <v>16</v>
      </c>
      <c r="D54" s="148">
        <f>'3 - COVID-19 Funding'!O56</f>
        <v>0</v>
      </c>
      <c r="E54"/>
      <c r="F54"/>
      <c r="G54"/>
      <c r="H54"/>
    </row>
    <row r="55" spans="2:8" ht="19" customHeight="1" x14ac:dyDescent="0.35">
      <c r="B55" s="91" t="s">
        <v>20</v>
      </c>
      <c r="D55" s="148">
        <f>'3 - COVID-19 Funding'!O57</f>
        <v>0</v>
      </c>
      <c r="E55"/>
      <c r="F55"/>
      <c r="G55"/>
      <c r="H55"/>
    </row>
    <row r="56" spans="2:8" ht="19" customHeight="1" x14ac:dyDescent="0.35">
      <c r="B56" s="91" t="s">
        <v>17</v>
      </c>
      <c r="D56" s="148">
        <f>'3 - COVID-19 Funding'!O58</f>
        <v>0</v>
      </c>
      <c r="E56"/>
      <c r="F56"/>
      <c r="G56"/>
      <c r="H56"/>
    </row>
    <row r="57" spans="2:8" ht="19" customHeight="1" x14ac:dyDescent="0.35">
      <c r="B57" s="91" t="s">
        <v>76</v>
      </c>
      <c r="D57" s="148">
        <f>'3 - COVID-19 Funding'!O59</f>
        <v>0</v>
      </c>
      <c r="E57"/>
      <c r="F57"/>
      <c r="G57"/>
      <c r="H57"/>
    </row>
    <row r="58" spans="2:8" ht="19" customHeight="1" x14ac:dyDescent="0.35">
      <c r="B58" s="91" t="s">
        <v>18</v>
      </c>
      <c r="D58" s="148">
        <f>'3 - COVID-19 Funding'!O60</f>
        <v>0</v>
      </c>
      <c r="E58"/>
      <c r="F58"/>
      <c r="G58"/>
      <c r="H58"/>
    </row>
    <row r="59" spans="2:8" ht="19" customHeight="1" x14ac:dyDescent="0.35">
      <c r="B59" s="91" t="s">
        <v>19</v>
      </c>
      <c r="D59" s="148">
        <f>'3 - COVID-19 Funding'!O61</f>
        <v>0</v>
      </c>
      <c r="E59"/>
      <c r="F59"/>
      <c r="G59"/>
      <c r="H59"/>
    </row>
    <row r="60" spans="2:8" ht="26" x14ac:dyDescent="0.35">
      <c r="B60" s="127" t="s">
        <v>194</v>
      </c>
      <c r="D60" s="148">
        <f>'3 - COVID-19 Funding'!O62</f>
        <v>0</v>
      </c>
      <c r="F60"/>
      <c r="G60"/>
      <c r="H60"/>
    </row>
    <row r="61" spans="2:8" ht="23.5" x14ac:dyDescent="0.55000000000000004">
      <c r="B61" s="155" t="s">
        <v>117</v>
      </c>
      <c r="D61" s="148">
        <f>SUM(D54:D60)</f>
        <v>0</v>
      </c>
      <c r="E61" s="543" t="str">
        <f>IF(D61-'3 - COVID-19 Funding'!B10&gt;0," Claimed admin expenses exceed Admin Allocation. Please revise admin section on tab 3.","")</f>
        <v/>
      </c>
    </row>
    <row r="62" spans="2:8" x14ac:dyDescent="0.35">
      <c r="B62" s="87"/>
      <c r="D62" s="151"/>
      <c r="G62"/>
      <c r="H62"/>
    </row>
    <row r="63" spans="2:8" ht="20.149999999999999" customHeight="1" x14ac:dyDescent="0.35">
      <c r="B63" s="80" t="s">
        <v>223</v>
      </c>
      <c r="D63" s="148">
        <f>D16+D19+D24+D28+D34+D37+D42+D43+D61+D46+D51+D47</f>
        <v>0</v>
      </c>
      <c r="G63"/>
      <c r="H63"/>
    </row>
    <row r="64" spans="2:8" x14ac:dyDescent="0.35">
      <c r="D64" s="154"/>
    </row>
    <row r="65" spans="2:8" ht="15" thickBot="1" x14ac:dyDescent="0.4">
      <c r="B65" s="80" t="s">
        <v>224</v>
      </c>
      <c r="D65" s="152">
        <f>+D63</f>
        <v>0</v>
      </c>
      <c r="G65"/>
      <c r="H65"/>
    </row>
    <row r="66" spans="2:8" ht="15" thickTop="1" x14ac:dyDescent="0.35">
      <c r="B66"/>
      <c r="D66" s="157"/>
      <c r="G66"/>
      <c r="H66"/>
    </row>
    <row r="67" spans="2:8" x14ac:dyDescent="0.35">
      <c r="B67" s="148" t="s">
        <v>120</v>
      </c>
      <c r="D67" s="148">
        <f>'7 - Stale-Dated Chq'!E29</f>
        <v>0</v>
      </c>
    </row>
    <row r="68" spans="2:8" x14ac:dyDescent="0.35">
      <c r="B68"/>
      <c r="D68" s="157"/>
      <c r="G68"/>
      <c r="H68"/>
    </row>
    <row r="69" spans="2:8" x14ac:dyDescent="0.35">
      <c r="B69"/>
      <c r="G69"/>
      <c r="H69"/>
    </row>
    <row r="70" spans="2:8" x14ac:dyDescent="0.35">
      <c r="B70"/>
      <c r="G70"/>
      <c r="H70"/>
    </row>
    <row r="71" spans="2:8" x14ac:dyDescent="0.35">
      <c r="B71"/>
      <c r="G71"/>
      <c r="H71"/>
    </row>
    <row r="72" spans="2:8" x14ac:dyDescent="0.35">
      <c r="B72"/>
    </row>
    <row r="73" spans="2:8" x14ac:dyDescent="0.35">
      <c r="B73"/>
    </row>
    <row r="74" spans="2:8" x14ac:dyDescent="0.35">
      <c r="B74"/>
    </row>
  </sheetData>
  <sheetProtection algorithmName="SHA-512" hashValue="C6RTwuUyRgK5GQ/SgwxgMDTolUtissYYRHzOal+nonv/SjHnSWu6ETafwSIMakiVXF9+f80IKAmpfgJkzRuT6w==" saltValue="9IDADev6XNpBoW9TlkKtxg==" spinCount="100000" sheet="1" selectLockedCells="1"/>
  <mergeCells count="5">
    <mergeCell ref="H15:J15"/>
    <mergeCell ref="G8:H9"/>
    <mergeCell ref="D12:E12"/>
    <mergeCell ref="A1:F1"/>
    <mergeCell ref="G11:H14"/>
  </mergeCells>
  <conditionalFormatting sqref="F9">
    <cfRule type="cellIs" dxfId="1" priority="1" operator="lessThan">
      <formula>0</formula>
    </cfRule>
    <cfRule type="cellIs" dxfId="0" priority="2" operator="lessThan">
      <formula>0</formula>
    </cfRule>
  </conditionalFormatting>
  <pageMargins left="0.7" right="0.7" top="0.75" bottom="0.75" header="0.3" footer="0.3"/>
  <pageSetup orientation="portrait" r:id="rId1"/>
  <ignoredErrors>
    <ignoredError sqref="E10:F11"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D9A5A-F7A8-4CD1-849C-72A7D5D0BDC1}">
  <sheetPr>
    <tabColor theme="7" tint="-0.499984740745262"/>
  </sheetPr>
  <dimension ref="A1:V27"/>
  <sheetViews>
    <sheetView showGridLines="0" zoomScale="85" zoomScaleNormal="85" workbookViewId="0">
      <selection activeCell="A2" sqref="A2"/>
    </sheetView>
  </sheetViews>
  <sheetFormatPr defaultRowHeight="14.5" x14ac:dyDescent="0.35"/>
  <cols>
    <col min="1" max="1" width="46.90625" customWidth="1"/>
    <col min="2" max="2" width="12" customWidth="1"/>
    <col min="3" max="3" width="11.1796875" customWidth="1"/>
    <col min="4" max="4" width="14" customWidth="1"/>
    <col min="14" max="14" width="2.08984375" customWidth="1"/>
    <col min="16" max="16" width="12.08984375" customWidth="1"/>
    <col min="18" max="18" width="12.36328125" customWidth="1"/>
    <col min="20" max="20" width="12.54296875" customWidth="1"/>
  </cols>
  <sheetData>
    <row r="1" spans="1:22" ht="7.25" customHeight="1" x14ac:dyDescent="0.35"/>
    <row r="2" spans="1:22" ht="23.5" x14ac:dyDescent="0.55000000000000004">
      <c r="A2" s="546" t="s">
        <v>370</v>
      </c>
    </row>
    <row r="3" spans="1:22" s="2" customFormat="1" x14ac:dyDescent="0.35"/>
    <row r="4" spans="1:22" s="2" customFormat="1" x14ac:dyDescent="0.35"/>
    <row r="5" spans="1:22" s="2" customFormat="1" x14ac:dyDescent="0.35"/>
    <row r="6" spans="1:22" s="2" customFormat="1" x14ac:dyDescent="0.35"/>
    <row r="7" spans="1:22" s="2" customFormat="1" x14ac:dyDescent="0.35"/>
    <row r="8" spans="1:22" s="2" customFormat="1" x14ac:dyDescent="0.35"/>
    <row r="9" spans="1:22" s="2" customFormat="1" x14ac:dyDescent="0.35"/>
    <row r="10" spans="1:22" s="2" customFormat="1" ht="15" thickBot="1" x14ac:dyDescent="0.4"/>
    <row r="11" spans="1:22" ht="29.4" customHeight="1" thickBot="1" x14ac:dyDescent="0.5">
      <c r="A11" s="497" t="s">
        <v>344</v>
      </c>
      <c r="B11" s="498"/>
      <c r="C11" s="498"/>
      <c r="D11" s="498"/>
      <c r="E11" s="498"/>
      <c r="F11" s="498"/>
      <c r="G11" s="498"/>
      <c r="H11" s="498"/>
      <c r="I11" s="498"/>
      <c r="J11" s="498"/>
      <c r="K11" s="498"/>
      <c r="L11" s="498"/>
      <c r="M11" s="498"/>
      <c r="N11" s="496"/>
      <c r="O11" s="712" t="s">
        <v>347</v>
      </c>
      <c r="P11" s="712"/>
      <c r="Q11" s="712" t="s">
        <v>348</v>
      </c>
      <c r="R11" s="712"/>
      <c r="S11" s="712" t="s">
        <v>349</v>
      </c>
      <c r="T11" s="712"/>
      <c r="U11" s="503"/>
      <c r="V11" s="503"/>
    </row>
    <row r="12" spans="1:22" ht="20" thickBot="1" x14ac:dyDescent="0.5">
      <c r="A12" s="699" t="s">
        <v>345</v>
      </c>
      <c r="B12" s="700"/>
      <c r="C12" s="700"/>
      <c r="D12" s="700"/>
      <c r="E12" s="700"/>
      <c r="F12" s="700"/>
      <c r="G12" s="700"/>
      <c r="H12" s="700"/>
      <c r="I12" s="700"/>
      <c r="J12" s="700"/>
      <c r="K12" s="700"/>
      <c r="L12" s="700"/>
      <c r="M12" s="701"/>
      <c r="N12" s="495"/>
      <c r="O12" s="708">
        <v>0</v>
      </c>
      <c r="P12" s="708"/>
      <c r="Q12" s="708">
        <v>0</v>
      </c>
      <c r="R12" s="708"/>
      <c r="S12" s="708">
        <f>+O12-Q12</f>
        <v>0</v>
      </c>
      <c r="T12" s="708"/>
      <c r="U12" s="503"/>
      <c r="V12" s="503"/>
    </row>
    <row r="13" spans="1:22" ht="20" thickBot="1" x14ac:dyDescent="0.5">
      <c r="A13" s="499" t="s">
        <v>350</v>
      </c>
      <c r="B13" s="500"/>
      <c r="C13" s="500"/>
      <c r="D13" s="500"/>
      <c r="E13" s="500"/>
      <c r="F13" s="500"/>
      <c r="G13" s="500"/>
      <c r="H13" s="500"/>
      <c r="I13" s="500"/>
      <c r="J13" s="500"/>
      <c r="K13" s="500"/>
      <c r="L13" s="500"/>
      <c r="M13" s="501"/>
      <c r="N13" s="495"/>
      <c r="O13" s="708">
        <v>0</v>
      </c>
      <c r="P13" s="708"/>
      <c r="Q13" s="708">
        <v>0</v>
      </c>
      <c r="R13" s="708"/>
      <c r="S13" s="708">
        <f t="shared" ref="S13" si="0">+O13-Q13</f>
        <v>0</v>
      </c>
      <c r="T13" s="708"/>
      <c r="U13" s="503"/>
      <c r="V13" s="503"/>
    </row>
    <row r="14" spans="1:22" ht="20" thickBot="1" x14ac:dyDescent="0.5">
      <c r="A14" s="699" t="s">
        <v>0</v>
      </c>
      <c r="B14" s="700"/>
      <c r="C14" s="700"/>
      <c r="D14" s="700"/>
      <c r="E14" s="700"/>
      <c r="F14" s="700"/>
      <c r="G14" s="700"/>
      <c r="H14" s="700"/>
      <c r="I14" s="700"/>
      <c r="J14" s="700"/>
      <c r="K14" s="700"/>
      <c r="L14" s="700"/>
      <c r="M14" s="701"/>
      <c r="N14" s="495"/>
      <c r="O14" s="708">
        <v>0</v>
      </c>
      <c r="P14" s="708"/>
      <c r="Q14" s="708">
        <v>0</v>
      </c>
      <c r="R14" s="708"/>
      <c r="S14" s="708">
        <f t="shared" ref="S14" si="1">+O14-Q14</f>
        <v>0</v>
      </c>
      <c r="T14" s="708"/>
      <c r="U14" s="503"/>
      <c r="V14" s="503"/>
    </row>
    <row r="15" spans="1:22" ht="20" thickBot="1" x14ac:dyDescent="0.5">
      <c r="A15" s="699" t="s">
        <v>351</v>
      </c>
      <c r="B15" s="700"/>
      <c r="C15" s="700"/>
      <c r="D15" s="700"/>
      <c r="E15" s="700"/>
      <c r="F15" s="700"/>
      <c r="G15" s="700"/>
      <c r="H15" s="700"/>
      <c r="I15" s="700"/>
      <c r="J15" s="700"/>
      <c r="K15" s="700"/>
      <c r="L15" s="700"/>
      <c r="M15" s="701"/>
      <c r="N15" s="495"/>
      <c r="O15" s="708">
        <f>+'3 - COVID-19 Funding'!B10</f>
        <v>0</v>
      </c>
      <c r="P15" s="708"/>
      <c r="Q15" s="713">
        <f>+'3 - COVID-19 Funding'!B11</f>
        <v>0</v>
      </c>
      <c r="R15" s="713"/>
      <c r="S15" s="708">
        <f t="shared" ref="S15:S22" si="2">+O15-Q15</f>
        <v>0</v>
      </c>
      <c r="T15" s="708"/>
      <c r="U15" s="503"/>
      <c r="V15" s="503"/>
    </row>
    <row r="16" spans="1:22" ht="20" thickBot="1" x14ac:dyDescent="0.5">
      <c r="A16" s="699" t="s">
        <v>346</v>
      </c>
      <c r="B16" s="700"/>
      <c r="C16" s="700"/>
      <c r="D16" s="700"/>
      <c r="E16" s="700"/>
      <c r="F16" s="700"/>
      <c r="G16" s="700"/>
      <c r="H16" s="700"/>
      <c r="I16" s="700"/>
      <c r="J16" s="700"/>
      <c r="K16" s="700"/>
      <c r="L16" s="700"/>
      <c r="M16" s="701"/>
      <c r="N16" s="495"/>
      <c r="O16" s="708">
        <v>0</v>
      </c>
      <c r="P16" s="708"/>
      <c r="Q16" s="708">
        <v>0</v>
      </c>
      <c r="R16" s="708"/>
      <c r="S16" s="708">
        <f t="shared" si="2"/>
        <v>0</v>
      </c>
      <c r="T16" s="708"/>
      <c r="U16" s="503"/>
      <c r="V16" s="503"/>
    </row>
    <row r="17" spans="1:22" ht="20" thickBot="1" x14ac:dyDescent="0.5">
      <c r="A17" s="699" t="s">
        <v>352</v>
      </c>
      <c r="B17" s="700"/>
      <c r="C17" s="700"/>
      <c r="D17" s="700"/>
      <c r="E17" s="700"/>
      <c r="F17" s="700"/>
      <c r="G17" s="700"/>
      <c r="H17" s="700"/>
      <c r="I17" s="700"/>
      <c r="J17" s="700"/>
      <c r="K17" s="700"/>
      <c r="L17" s="700"/>
      <c r="M17" s="701"/>
      <c r="N17" s="495"/>
      <c r="O17" s="708">
        <v>0</v>
      </c>
      <c r="P17" s="708"/>
      <c r="Q17" s="708">
        <v>0</v>
      </c>
      <c r="R17" s="708"/>
      <c r="S17" s="708">
        <f t="shared" si="2"/>
        <v>0</v>
      </c>
      <c r="T17" s="708"/>
      <c r="U17" s="503"/>
      <c r="V17" s="503"/>
    </row>
    <row r="18" spans="1:22" ht="20" thickBot="1" x14ac:dyDescent="0.5">
      <c r="A18" s="699" t="s">
        <v>353</v>
      </c>
      <c r="B18" s="700"/>
      <c r="C18" s="700"/>
      <c r="D18" s="700"/>
      <c r="E18" s="700"/>
      <c r="F18" s="700"/>
      <c r="G18" s="700"/>
      <c r="H18" s="700"/>
      <c r="I18" s="700"/>
      <c r="J18" s="700"/>
      <c r="K18" s="700"/>
      <c r="L18" s="700"/>
      <c r="M18" s="701"/>
      <c r="N18" s="495"/>
      <c r="O18" s="708">
        <v>0</v>
      </c>
      <c r="P18" s="708"/>
      <c r="Q18" s="708">
        <v>0</v>
      </c>
      <c r="R18" s="708"/>
      <c r="S18" s="708">
        <f t="shared" si="2"/>
        <v>0</v>
      </c>
      <c r="T18" s="708"/>
      <c r="U18" s="503"/>
      <c r="V18" s="503"/>
    </row>
    <row r="19" spans="1:22" ht="20" thickBot="1" x14ac:dyDescent="0.5">
      <c r="A19" s="699" t="s">
        <v>11</v>
      </c>
      <c r="B19" s="700"/>
      <c r="C19" s="700"/>
      <c r="D19" s="700"/>
      <c r="E19" s="700"/>
      <c r="F19" s="700"/>
      <c r="G19" s="700"/>
      <c r="H19" s="700"/>
      <c r="I19" s="700"/>
      <c r="J19" s="700"/>
      <c r="K19" s="700"/>
      <c r="L19" s="700"/>
      <c r="M19" s="701"/>
      <c r="N19" s="495"/>
      <c r="O19" s="708">
        <v>0</v>
      </c>
      <c r="P19" s="708"/>
      <c r="Q19" s="708">
        <v>0</v>
      </c>
      <c r="R19" s="708"/>
      <c r="S19" s="708">
        <f t="shared" si="2"/>
        <v>0</v>
      </c>
      <c r="T19" s="708"/>
      <c r="U19" s="503"/>
      <c r="V19" s="503"/>
    </row>
    <row r="20" spans="1:22" ht="20" thickBot="1" x14ac:dyDescent="0.5">
      <c r="A20" s="705" t="s">
        <v>354</v>
      </c>
      <c r="B20" s="706"/>
      <c r="C20" s="706"/>
      <c r="D20" s="706"/>
      <c r="E20" s="706"/>
      <c r="F20" s="706"/>
      <c r="G20" s="706"/>
      <c r="H20" s="706"/>
      <c r="I20" s="706"/>
      <c r="J20" s="706"/>
      <c r="K20" s="706"/>
      <c r="L20" s="706"/>
      <c r="M20" s="707"/>
      <c r="N20" s="495"/>
      <c r="O20" s="708">
        <v>0</v>
      </c>
      <c r="P20" s="708"/>
      <c r="Q20" s="708">
        <v>0</v>
      </c>
      <c r="R20" s="708"/>
      <c r="S20" s="708">
        <f t="shared" si="2"/>
        <v>0</v>
      </c>
      <c r="T20" s="708"/>
      <c r="U20" s="503"/>
      <c r="V20" s="503"/>
    </row>
    <row r="21" spans="1:22" ht="20" thickBot="1" x14ac:dyDescent="0.5">
      <c r="A21" s="699" t="s">
        <v>371</v>
      </c>
      <c r="B21" s="700"/>
      <c r="C21" s="700"/>
      <c r="D21" s="700"/>
      <c r="E21" s="700"/>
      <c r="F21" s="700"/>
      <c r="G21" s="700"/>
      <c r="H21" s="700"/>
      <c r="I21" s="700"/>
      <c r="J21" s="700"/>
      <c r="K21" s="700"/>
      <c r="L21" s="700"/>
      <c r="M21" s="701"/>
      <c r="N21" s="495"/>
      <c r="O21" s="708">
        <v>0</v>
      </c>
      <c r="P21" s="708"/>
      <c r="Q21" s="708">
        <v>0</v>
      </c>
      <c r="R21" s="708"/>
      <c r="S21" s="708">
        <f t="shared" si="2"/>
        <v>0</v>
      </c>
      <c r="T21" s="708"/>
      <c r="U21" s="503"/>
      <c r="V21" s="503"/>
    </row>
    <row r="22" spans="1:22" ht="20" thickBot="1" x14ac:dyDescent="0.5">
      <c r="A22" s="699" t="s">
        <v>355</v>
      </c>
      <c r="B22" s="700"/>
      <c r="C22" s="700"/>
      <c r="D22" s="700"/>
      <c r="E22" s="700"/>
      <c r="F22" s="700"/>
      <c r="G22" s="700"/>
      <c r="H22" s="700"/>
      <c r="I22" s="700"/>
      <c r="J22" s="700"/>
      <c r="K22" s="700"/>
      <c r="L22" s="700"/>
      <c r="M22" s="701"/>
      <c r="N22" s="495"/>
      <c r="O22" s="708">
        <v>0</v>
      </c>
      <c r="P22" s="708"/>
      <c r="Q22" s="708">
        <v>0</v>
      </c>
      <c r="R22" s="708"/>
      <c r="S22" s="708">
        <f t="shared" si="2"/>
        <v>0</v>
      </c>
      <c r="T22" s="708"/>
      <c r="U22" s="503"/>
      <c r="V22" s="503"/>
    </row>
    <row r="23" spans="1:22" ht="20" thickBot="1" x14ac:dyDescent="0.5">
      <c r="A23" s="699" t="s">
        <v>372</v>
      </c>
      <c r="B23" s="700"/>
      <c r="C23" s="700"/>
      <c r="D23" s="700"/>
      <c r="E23" s="700"/>
      <c r="F23" s="700"/>
      <c r="G23" s="700"/>
      <c r="H23" s="700"/>
      <c r="I23" s="700"/>
      <c r="J23" s="700"/>
      <c r="K23" s="700"/>
      <c r="L23" s="700"/>
      <c r="M23" s="701"/>
      <c r="N23" s="495"/>
      <c r="O23" s="708">
        <v>0</v>
      </c>
      <c r="P23" s="708"/>
      <c r="Q23" s="708">
        <v>0</v>
      </c>
      <c r="R23" s="708"/>
      <c r="S23" s="708">
        <f t="shared" ref="S23:S24" si="3">+O23-Q23</f>
        <v>0</v>
      </c>
      <c r="T23" s="708"/>
      <c r="U23" s="503"/>
      <c r="V23" s="503"/>
    </row>
    <row r="24" spans="1:22" ht="20" thickBot="1" x14ac:dyDescent="0.5">
      <c r="A24" s="699" t="s">
        <v>356</v>
      </c>
      <c r="B24" s="700"/>
      <c r="C24" s="700"/>
      <c r="D24" s="700"/>
      <c r="E24" s="700"/>
      <c r="F24" s="700"/>
      <c r="G24" s="700"/>
      <c r="H24" s="700"/>
      <c r="I24" s="700"/>
      <c r="J24" s="700"/>
      <c r="K24" s="700"/>
      <c r="L24" s="700"/>
      <c r="M24" s="701"/>
      <c r="N24" s="495"/>
      <c r="O24" s="708">
        <f>+'3 - COVID-19 Funding'!B9-'3 - COVID-19 Funding'!B10</f>
        <v>0</v>
      </c>
      <c r="P24" s="708"/>
      <c r="Q24" s="713">
        <f>IF('3 - COVID-19 Funding'!B14=0,'10- Gov Grants Input'!S15+O24,IF((+'3 - COVID-19 Funding'!B12)&gt;O25,O24,+'3 - COVID-19 Funding'!B12))-'7 - Stale-Dated Chq'!C29</f>
        <v>0</v>
      </c>
      <c r="R24" s="713"/>
      <c r="S24" s="708">
        <f t="shared" si="3"/>
        <v>0</v>
      </c>
      <c r="T24" s="708"/>
      <c r="U24" s="503"/>
      <c r="V24" s="503"/>
    </row>
    <row r="25" spans="1:22" ht="20" thickBot="1" x14ac:dyDescent="0.5">
      <c r="A25" s="702" t="s">
        <v>357</v>
      </c>
      <c r="B25" s="703"/>
      <c r="C25" s="703"/>
      <c r="D25" s="703"/>
      <c r="E25" s="703"/>
      <c r="F25" s="703"/>
      <c r="G25" s="703"/>
      <c r="H25" s="703"/>
      <c r="I25" s="703"/>
      <c r="J25" s="703"/>
      <c r="K25" s="703"/>
      <c r="L25" s="703"/>
      <c r="M25" s="704"/>
      <c r="N25" s="495"/>
      <c r="O25" s="710">
        <f>SUM(O12:P24)</f>
        <v>0</v>
      </c>
      <c r="P25" s="711"/>
      <c r="Q25" s="709">
        <f>SUM(Q12:R24)</f>
        <v>0</v>
      </c>
      <c r="R25" s="709"/>
      <c r="S25" s="709">
        <f>SUM(S12:T24)</f>
        <v>0</v>
      </c>
      <c r="T25" s="709"/>
      <c r="U25" s="503"/>
      <c r="V25" s="503"/>
    </row>
    <row r="26" spans="1:22" ht="19.5" x14ac:dyDescent="0.45">
      <c r="A26" s="502"/>
      <c r="B26" s="503"/>
      <c r="C26" s="503"/>
      <c r="D26" s="503"/>
      <c r="E26" s="503"/>
      <c r="F26" s="503"/>
      <c r="G26" s="503"/>
      <c r="H26" s="503"/>
      <c r="I26" s="503"/>
      <c r="J26" s="503"/>
      <c r="K26" s="503"/>
      <c r="L26" s="503"/>
      <c r="M26" s="503"/>
      <c r="N26" s="2"/>
      <c r="O26" s="503"/>
      <c r="P26" s="503"/>
      <c r="Q26" s="504"/>
      <c r="R26" s="504"/>
      <c r="S26" s="504"/>
      <c r="T26" s="504"/>
      <c r="U26" s="503"/>
      <c r="V26" s="503"/>
    </row>
    <row r="27" spans="1:22" ht="19.5" x14ac:dyDescent="0.45">
      <c r="A27" s="503"/>
      <c r="B27" s="503"/>
      <c r="C27" s="503"/>
      <c r="D27" s="503"/>
      <c r="E27" s="503"/>
      <c r="F27" s="503"/>
      <c r="G27" s="503"/>
      <c r="H27" s="503"/>
      <c r="I27" s="503"/>
      <c r="J27" s="503"/>
      <c r="K27" s="503"/>
      <c r="L27" s="503"/>
      <c r="M27" s="503"/>
      <c r="N27" s="2"/>
      <c r="O27" s="2"/>
    </row>
  </sheetData>
  <sheetProtection algorithmName="SHA-512" hashValue="TaSZJBWLdyY02tELyu4Nb/u9NJavqjPxtcnXUnJjgonxJ39SZAQL+FzYB7YyeHxlhLph1P34cBt8CxRmVgW2EA==" saltValue="2fcuIgBQLygvv7fG/1ANBg==" spinCount="100000" sheet="1" objects="1" scenarios="1" selectLockedCells="1"/>
  <mergeCells count="58">
    <mergeCell ref="O17:P17"/>
    <mergeCell ref="O12:P12"/>
    <mergeCell ref="O13:P13"/>
    <mergeCell ref="O14:P14"/>
    <mergeCell ref="O15:P15"/>
    <mergeCell ref="O16:P16"/>
    <mergeCell ref="O11:P11"/>
    <mergeCell ref="O24:P24"/>
    <mergeCell ref="Q12:R12"/>
    <mergeCell ref="Q13:R13"/>
    <mergeCell ref="Q14:R14"/>
    <mergeCell ref="Q15:R15"/>
    <mergeCell ref="Q16:R16"/>
    <mergeCell ref="Q17:R17"/>
    <mergeCell ref="Q18:R18"/>
    <mergeCell ref="Q19:R19"/>
    <mergeCell ref="Q20:R20"/>
    <mergeCell ref="O18:P18"/>
    <mergeCell ref="O19:P19"/>
    <mergeCell ref="O20:P20"/>
    <mergeCell ref="O21:P21"/>
    <mergeCell ref="O22:P22"/>
    <mergeCell ref="Q21:R21"/>
    <mergeCell ref="Q22:R22"/>
    <mergeCell ref="Q23:R23"/>
    <mergeCell ref="Q24:R24"/>
    <mergeCell ref="Q11:R11"/>
    <mergeCell ref="S22:T22"/>
    <mergeCell ref="S11:T11"/>
    <mergeCell ref="S12:T12"/>
    <mergeCell ref="S13:T13"/>
    <mergeCell ref="S14:T14"/>
    <mergeCell ref="S15:T15"/>
    <mergeCell ref="S16:T16"/>
    <mergeCell ref="S17:T17"/>
    <mergeCell ref="S18:T18"/>
    <mergeCell ref="S19:T19"/>
    <mergeCell ref="S20:T20"/>
    <mergeCell ref="S21:T21"/>
    <mergeCell ref="S23:T23"/>
    <mergeCell ref="S24:T24"/>
    <mergeCell ref="S25:T25"/>
    <mergeCell ref="Q25:R25"/>
    <mergeCell ref="O25:P25"/>
    <mergeCell ref="O23:P23"/>
    <mergeCell ref="A23:M23"/>
    <mergeCell ref="A24:M24"/>
    <mergeCell ref="A25:M25"/>
    <mergeCell ref="A12:M12"/>
    <mergeCell ref="A14:M14"/>
    <mergeCell ref="A15:M15"/>
    <mergeCell ref="A16:M16"/>
    <mergeCell ref="A17:M17"/>
    <mergeCell ref="A18:M18"/>
    <mergeCell ref="A19:M19"/>
    <mergeCell ref="A20:M20"/>
    <mergeCell ref="A21:M21"/>
    <mergeCell ref="A22:M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9E96-282A-4F9E-B9D0-9A09639024FB}">
  <sheetPr>
    <tabColor theme="9" tint="-0.249977111117893"/>
  </sheetPr>
  <dimension ref="A1:Y76"/>
  <sheetViews>
    <sheetView showGridLines="0" zoomScale="115" zoomScaleNormal="115" workbookViewId="0">
      <selection activeCell="B6" sqref="B6:F6"/>
    </sheetView>
  </sheetViews>
  <sheetFormatPr defaultColWidth="9.1796875" defaultRowHeight="14.5" x14ac:dyDescent="0.35"/>
  <cols>
    <col min="1" max="1" width="14.81640625" style="25" customWidth="1"/>
    <col min="2" max="2" width="10.54296875" style="25" customWidth="1"/>
    <col min="3" max="3" width="9.1796875" style="25"/>
    <col min="4" max="4" width="12.1796875" style="25" customWidth="1"/>
    <col min="5" max="5" width="9.1796875" style="25"/>
    <col min="6" max="6" width="30.54296875" style="25" customWidth="1"/>
    <col min="7" max="7" width="2.1796875" style="25" customWidth="1"/>
    <col min="8" max="8" width="15.54296875" style="25" customWidth="1"/>
    <col min="9" max="9" width="10.453125" style="25" customWidth="1"/>
    <col min="10" max="10" width="2.453125" style="25" customWidth="1"/>
    <col min="11" max="11" width="12.81640625" style="25" customWidth="1"/>
    <col min="12" max="16384" width="9.1796875" style="25"/>
  </cols>
  <sheetData>
    <row r="1" spans="1:22" ht="18.5" x14ac:dyDescent="0.45">
      <c r="A1" s="564" t="s">
        <v>175</v>
      </c>
      <c r="B1" s="564"/>
      <c r="C1" s="564"/>
      <c r="D1" s="564"/>
      <c r="E1" s="564"/>
      <c r="F1" s="564"/>
      <c r="G1" s="564"/>
      <c r="H1" s="564"/>
      <c r="I1" s="564"/>
      <c r="J1" s="564"/>
      <c r="K1" s="564"/>
    </row>
    <row r="2" spans="1:22" ht="18.5" x14ac:dyDescent="0.45">
      <c r="A2" s="582" t="s">
        <v>161</v>
      </c>
      <c r="B2" s="582"/>
      <c r="C2" s="582"/>
      <c r="D2" s="582"/>
      <c r="E2" s="582"/>
      <c r="F2" s="582"/>
      <c r="G2" s="582"/>
      <c r="H2" s="582"/>
      <c r="I2" s="582"/>
      <c r="J2" s="582"/>
      <c r="K2" s="582"/>
    </row>
    <row r="3" spans="1:22" x14ac:dyDescent="0.35">
      <c r="A3" s="2"/>
      <c r="B3" s="2"/>
      <c r="C3" s="2"/>
      <c r="D3" s="2"/>
      <c r="E3" s="2"/>
      <c r="F3" s="2"/>
      <c r="G3" s="2"/>
      <c r="H3" s="2"/>
      <c r="I3" s="2"/>
      <c r="J3" s="2"/>
      <c r="K3" s="2"/>
    </row>
    <row r="4" spans="1:22" x14ac:dyDescent="0.35">
      <c r="B4" s="26" t="s">
        <v>37</v>
      </c>
      <c r="C4" s="2"/>
      <c r="D4" s="2"/>
      <c r="E4" s="2"/>
      <c r="F4" s="2"/>
      <c r="G4" s="2"/>
      <c r="H4" s="2"/>
      <c r="I4" s="2"/>
      <c r="J4" s="2"/>
      <c r="K4" s="2"/>
      <c r="L4" s="2"/>
      <c r="M4" s="2"/>
      <c r="N4" s="2"/>
      <c r="O4" s="2"/>
      <c r="P4" s="2"/>
      <c r="Q4" s="2"/>
      <c r="R4" s="2"/>
      <c r="S4" s="2"/>
      <c r="T4" s="2"/>
      <c r="U4" s="2"/>
      <c r="V4" s="2"/>
    </row>
    <row r="5" spans="1:22" x14ac:dyDescent="0.35">
      <c r="B5" s="26"/>
      <c r="C5" s="2"/>
      <c r="D5" s="2"/>
      <c r="E5" s="2"/>
      <c r="F5" s="2"/>
      <c r="G5" s="2"/>
      <c r="H5" s="2"/>
      <c r="I5" s="2"/>
      <c r="J5" s="2"/>
      <c r="K5" s="2"/>
      <c r="L5" s="2"/>
      <c r="M5" s="2"/>
      <c r="N5" s="2"/>
      <c r="O5" s="2"/>
      <c r="P5" s="2"/>
      <c r="Q5" s="2"/>
      <c r="R5" s="2"/>
      <c r="S5" s="2"/>
      <c r="T5" s="2"/>
      <c r="U5" s="2"/>
      <c r="V5" s="2"/>
    </row>
    <row r="6" spans="1:22" ht="20.149999999999999" customHeight="1" x14ac:dyDescent="0.35">
      <c r="A6" s="2" t="s">
        <v>38</v>
      </c>
      <c r="B6" s="583"/>
      <c r="C6" s="583"/>
      <c r="D6" s="583"/>
      <c r="E6" s="583"/>
      <c r="F6" s="583"/>
      <c r="H6" s="25" t="s">
        <v>39</v>
      </c>
      <c r="I6" s="584"/>
      <c r="J6" s="585"/>
      <c r="K6" s="586"/>
      <c r="L6" s="2"/>
      <c r="M6" s="2"/>
      <c r="N6" s="2"/>
      <c r="O6" s="2"/>
      <c r="P6" s="2"/>
      <c r="Q6" s="2"/>
      <c r="R6" s="2"/>
      <c r="S6" s="2"/>
      <c r="T6" s="2"/>
      <c r="U6" s="2"/>
      <c r="V6" s="2"/>
    </row>
    <row r="7" spans="1:22" x14ac:dyDescent="0.35">
      <c r="A7" s="2"/>
      <c r="B7" s="2"/>
      <c r="C7" s="2"/>
      <c r="D7" s="2"/>
      <c r="E7" s="2"/>
      <c r="F7" s="2"/>
      <c r="H7" s="2"/>
      <c r="I7" s="2"/>
      <c r="J7" s="2"/>
      <c r="K7" s="2"/>
      <c r="L7" s="2"/>
      <c r="M7" s="2"/>
      <c r="N7" s="2"/>
      <c r="O7" s="2"/>
      <c r="P7" s="2"/>
      <c r="Q7" s="2"/>
      <c r="R7" s="2"/>
      <c r="S7" s="2"/>
      <c r="T7" s="2"/>
      <c r="U7" s="2"/>
      <c r="V7" s="2"/>
    </row>
    <row r="8" spans="1:22" ht="20.149999999999999" customHeight="1" x14ac:dyDescent="0.35">
      <c r="A8" s="2" t="s">
        <v>40</v>
      </c>
      <c r="B8" s="583"/>
      <c r="C8" s="583"/>
      <c r="D8" s="583"/>
      <c r="E8" s="583"/>
      <c r="F8" s="583"/>
      <c r="H8" s="2" t="s">
        <v>41</v>
      </c>
      <c r="I8" s="587"/>
      <c r="J8" s="585"/>
      <c r="K8" s="586"/>
      <c r="L8" s="2"/>
      <c r="M8" s="2"/>
      <c r="N8" s="2"/>
      <c r="O8" s="2"/>
      <c r="P8" s="2"/>
      <c r="Q8" s="2"/>
      <c r="R8" s="2"/>
      <c r="S8" s="2"/>
      <c r="T8" s="2"/>
      <c r="U8" s="2"/>
      <c r="V8" s="2"/>
    </row>
    <row r="9" spans="1:22" x14ac:dyDescent="0.35">
      <c r="A9" s="2"/>
      <c r="B9" s="2"/>
      <c r="C9" s="2"/>
      <c r="E9" s="2"/>
      <c r="F9" s="2"/>
      <c r="H9" s="2"/>
      <c r="I9" s="2"/>
      <c r="J9" s="2"/>
      <c r="K9" s="2"/>
      <c r="L9" s="2"/>
      <c r="M9" s="2"/>
      <c r="N9" s="2"/>
      <c r="O9" s="2"/>
      <c r="P9" s="2"/>
      <c r="Q9" s="2"/>
      <c r="R9" s="2"/>
      <c r="S9" s="2"/>
      <c r="T9" s="2"/>
      <c r="U9" s="2"/>
      <c r="V9" s="2"/>
    </row>
    <row r="10" spans="1:22" ht="20.149999999999999" customHeight="1" x14ac:dyDescent="0.35">
      <c r="A10" s="2" t="s">
        <v>42</v>
      </c>
      <c r="B10" s="572"/>
      <c r="C10" s="573"/>
      <c r="D10" s="573"/>
      <c r="E10" s="573"/>
      <c r="F10" s="574"/>
      <c r="H10" s="2" t="s">
        <v>43</v>
      </c>
      <c r="I10" s="714"/>
      <c r="J10" s="585"/>
      <c r="K10" s="586"/>
      <c r="L10" s="2"/>
      <c r="M10" s="2"/>
      <c r="N10" s="2"/>
      <c r="O10" s="2"/>
      <c r="P10" s="2"/>
      <c r="Q10" s="2"/>
      <c r="R10" s="2"/>
      <c r="S10" s="2"/>
      <c r="T10" s="2"/>
      <c r="U10" s="2"/>
      <c r="V10" s="2"/>
    </row>
    <row r="11" spans="1:22" ht="20.149999999999999" customHeight="1" x14ac:dyDescent="0.35">
      <c r="B11" s="575"/>
      <c r="C11" s="571"/>
      <c r="D11" s="571"/>
      <c r="E11" s="571"/>
      <c r="F11" s="576"/>
    </row>
    <row r="12" spans="1:22" ht="20.149999999999999" customHeight="1" x14ac:dyDescent="0.35">
      <c r="B12" s="577"/>
      <c r="C12" s="578"/>
      <c r="D12" s="578"/>
      <c r="E12" s="578"/>
      <c r="F12" s="579"/>
    </row>
    <row r="13" spans="1:22" x14ac:dyDescent="0.35">
      <c r="A13" s="27"/>
      <c r="B13" s="27"/>
      <c r="C13" s="27"/>
      <c r="D13" s="27"/>
      <c r="E13" s="27"/>
      <c r="H13" s="28"/>
      <c r="J13" s="29"/>
    </row>
    <row r="14" spans="1:22" ht="12" customHeight="1" x14ac:dyDescent="0.35">
      <c r="A14" s="30" t="s">
        <v>44</v>
      </c>
      <c r="H14" s="29"/>
      <c r="I14" s="29"/>
      <c r="J14" s="29"/>
    </row>
    <row r="15" spans="1:22" ht="20.149999999999999" customHeight="1" x14ac:dyDescent="0.35">
      <c r="A15" s="31" t="s">
        <v>45</v>
      </c>
      <c r="H15" s="29"/>
      <c r="J15" s="29"/>
      <c r="O15" s="32"/>
    </row>
    <row r="16" spans="1:22" s="36" customFormat="1" ht="17.149999999999999" customHeight="1" x14ac:dyDescent="0.35">
      <c r="A16" s="580" t="s">
        <v>198</v>
      </c>
      <c r="B16" s="580"/>
      <c r="C16" s="580"/>
      <c r="D16" s="580"/>
      <c r="E16" s="580"/>
      <c r="F16" s="580"/>
      <c r="G16" s="580"/>
      <c r="H16" s="580"/>
      <c r="I16" s="580"/>
      <c r="J16" s="33"/>
      <c r="K16" s="34"/>
      <c r="L16" s="35"/>
    </row>
    <row r="17" spans="1:12" ht="12" customHeight="1" x14ac:dyDescent="0.35">
      <c r="A17" s="37"/>
      <c r="B17" s="37"/>
      <c r="C17" s="37"/>
      <c r="D17" s="37"/>
      <c r="E17" s="37"/>
      <c r="F17" s="37"/>
      <c r="H17" s="2"/>
      <c r="I17" s="33"/>
      <c r="J17" s="29"/>
      <c r="L17" s="32"/>
    </row>
    <row r="18" spans="1:12" ht="20.149999999999999" customHeight="1" x14ac:dyDescent="0.35">
      <c r="A18" s="38" t="s">
        <v>46</v>
      </c>
      <c r="H18" s="29"/>
      <c r="I18" s="29"/>
      <c r="J18" s="29"/>
      <c r="L18" s="51"/>
    </row>
    <row r="19" spans="1:12" ht="15" customHeight="1" x14ac:dyDescent="0.35">
      <c r="A19" s="588" t="s">
        <v>336</v>
      </c>
      <c r="B19" s="588"/>
      <c r="C19" s="588"/>
      <c r="D19" s="588"/>
      <c r="E19" s="588"/>
      <c r="F19" s="588"/>
      <c r="G19" s="588"/>
      <c r="H19" s="588"/>
      <c r="I19" s="588"/>
      <c r="J19" s="39"/>
      <c r="L19" s="51"/>
    </row>
    <row r="20" spans="1:12" ht="15" customHeight="1" x14ac:dyDescent="0.35">
      <c r="A20" s="588"/>
      <c r="B20" s="588"/>
      <c r="C20" s="588"/>
      <c r="D20" s="588"/>
      <c r="E20" s="588"/>
      <c r="F20" s="588"/>
      <c r="G20" s="588"/>
      <c r="H20" s="588"/>
      <c r="I20" s="588"/>
      <c r="J20" s="39"/>
      <c r="K20" s="34"/>
      <c r="L20" s="51"/>
    </row>
    <row r="21" spans="1:12" ht="15" customHeight="1" x14ac:dyDescent="0.35">
      <c r="A21" s="588"/>
      <c r="B21" s="588"/>
      <c r="C21" s="588"/>
      <c r="D21" s="588"/>
      <c r="E21" s="588"/>
      <c r="F21" s="588"/>
      <c r="G21" s="588"/>
      <c r="H21" s="588"/>
      <c r="I21" s="588"/>
      <c r="J21" s="39"/>
    </row>
    <row r="22" spans="1:12" ht="15" customHeight="1" x14ac:dyDescent="0.35">
      <c r="A22" s="481"/>
      <c r="B22" s="481"/>
      <c r="C22" s="481"/>
      <c r="D22" s="481"/>
      <c r="E22" s="481"/>
      <c r="F22" s="481"/>
      <c r="G22" s="481"/>
      <c r="H22" s="481"/>
      <c r="I22" s="481"/>
      <c r="J22" s="39"/>
    </row>
    <row r="23" spans="1:12" ht="15" customHeight="1" x14ac:dyDescent="0.35">
      <c r="A23" s="581" t="s">
        <v>147</v>
      </c>
      <c r="B23" s="581"/>
      <c r="C23" s="581"/>
      <c r="D23" s="581"/>
      <c r="E23" s="581"/>
      <c r="F23" s="581"/>
      <c r="G23" s="581"/>
      <c r="H23" s="581"/>
      <c r="I23" s="581"/>
      <c r="J23" s="39"/>
      <c r="K23" s="34"/>
    </row>
    <row r="24" spans="1:12" ht="15" customHeight="1" x14ac:dyDescent="0.35">
      <c r="A24" s="581"/>
      <c r="B24" s="581"/>
      <c r="C24" s="581"/>
      <c r="D24" s="581"/>
      <c r="E24" s="581"/>
      <c r="F24" s="581"/>
      <c r="G24" s="581"/>
      <c r="H24" s="581"/>
      <c r="I24" s="581"/>
      <c r="J24" s="39"/>
    </row>
    <row r="25" spans="1:12" x14ac:dyDescent="0.35">
      <c r="A25" s="482"/>
      <c r="B25" s="482"/>
      <c r="C25" s="482"/>
      <c r="D25" s="482"/>
      <c r="E25" s="482"/>
      <c r="F25" s="482"/>
      <c r="G25" s="482"/>
      <c r="H25" s="482"/>
      <c r="I25" s="482"/>
      <c r="J25" s="39"/>
    </row>
    <row r="26" spans="1:12" ht="15" customHeight="1" x14ac:dyDescent="0.35">
      <c r="A26" s="581" t="s">
        <v>157</v>
      </c>
      <c r="B26" s="581"/>
      <c r="C26" s="581"/>
      <c r="D26" s="581"/>
      <c r="E26" s="581"/>
      <c r="F26" s="581"/>
      <c r="G26" s="581"/>
      <c r="H26" s="581"/>
      <c r="I26" s="581"/>
      <c r="J26" s="39"/>
      <c r="K26" s="34"/>
    </row>
    <row r="27" spans="1:12" ht="15" customHeight="1" x14ac:dyDescent="0.35">
      <c r="A27" s="581"/>
      <c r="B27" s="581"/>
      <c r="C27" s="581"/>
      <c r="D27" s="581"/>
      <c r="E27" s="581"/>
      <c r="F27" s="581"/>
      <c r="G27" s="581"/>
      <c r="H27" s="581"/>
      <c r="I27" s="581"/>
      <c r="J27" s="39"/>
      <c r="K27" s="32"/>
    </row>
    <row r="28" spans="1:12" x14ac:dyDescent="0.35">
      <c r="A28" s="483"/>
      <c r="B28" s="483"/>
      <c r="C28" s="483"/>
      <c r="D28" s="483"/>
      <c r="E28" s="483"/>
      <c r="F28" s="483"/>
      <c r="G28" s="483"/>
      <c r="H28" s="483"/>
      <c r="I28" s="483"/>
      <c r="J28" s="39"/>
      <c r="K28" s="32"/>
    </row>
    <row r="29" spans="1:12" ht="32.15" customHeight="1" x14ac:dyDescent="0.35">
      <c r="A29" s="581" t="s">
        <v>199</v>
      </c>
      <c r="B29" s="581"/>
      <c r="C29" s="581"/>
      <c r="D29" s="581"/>
      <c r="E29" s="581"/>
      <c r="F29" s="581"/>
      <c r="G29" s="581"/>
      <c r="H29" s="581"/>
      <c r="I29" s="581"/>
      <c r="J29" s="39"/>
      <c r="K29" s="34"/>
    </row>
    <row r="30" spans="1:12" x14ac:dyDescent="0.35">
      <c r="A30" s="483"/>
      <c r="B30" s="483"/>
      <c r="C30" s="483"/>
      <c r="D30" s="483"/>
      <c r="E30" s="483"/>
      <c r="F30" s="483"/>
      <c r="G30" s="483"/>
      <c r="H30" s="483"/>
      <c r="I30" s="483"/>
      <c r="J30" s="39"/>
      <c r="K30" s="508"/>
    </row>
    <row r="31" spans="1:12" ht="20.399999999999999" customHeight="1" x14ac:dyDescent="0.35">
      <c r="A31" s="581" t="s">
        <v>363</v>
      </c>
      <c r="B31" s="581"/>
      <c r="C31" s="581"/>
      <c r="D31" s="581"/>
      <c r="E31" s="581"/>
      <c r="F31" s="581"/>
      <c r="G31" s="581"/>
      <c r="H31" s="581"/>
      <c r="I31" s="581"/>
      <c r="J31" s="39"/>
      <c r="K31" s="34"/>
    </row>
    <row r="32" spans="1:12" ht="17.399999999999999" customHeight="1" x14ac:dyDescent="0.35">
      <c r="A32" s="571" t="s">
        <v>377</v>
      </c>
      <c r="B32" s="571"/>
      <c r="C32" s="571"/>
      <c r="D32" s="571"/>
      <c r="E32" s="571"/>
      <c r="F32" s="571"/>
      <c r="G32" s="571"/>
      <c r="H32" s="571"/>
      <c r="I32" s="571"/>
      <c r="J32" s="29"/>
      <c r="K32" s="36"/>
      <c r="L32" s="32"/>
    </row>
    <row r="33" spans="1:25" ht="17.399999999999999" customHeight="1" x14ac:dyDescent="0.35">
      <c r="A33" s="548" t="str">
        <f>IF(K31="Yes",IF(A32="", "Error, please complete Row #32",""),"")</f>
        <v/>
      </c>
      <c r="B33" s="549"/>
      <c r="C33" s="549"/>
      <c r="D33" s="549"/>
      <c r="E33" s="549"/>
      <c r="F33" s="549"/>
      <c r="G33" s="549"/>
      <c r="H33" s="549"/>
      <c r="I33" s="549"/>
      <c r="J33" s="29"/>
      <c r="K33" s="36"/>
      <c r="L33" s="32"/>
    </row>
    <row r="34" spans="1:25" x14ac:dyDescent="0.35">
      <c r="A34" s="485" t="s">
        <v>44</v>
      </c>
      <c r="B34" s="484"/>
      <c r="C34" s="484"/>
      <c r="D34" s="484"/>
      <c r="E34" s="484"/>
      <c r="F34" s="484"/>
      <c r="G34" s="484"/>
      <c r="H34" s="484"/>
      <c r="I34" s="484"/>
      <c r="Y34" s="2"/>
    </row>
    <row r="35" spans="1:25" x14ac:dyDescent="0.35">
      <c r="P35" s="2"/>
      <c r="Q35" s="2"/>
      <c r="R35" s="2"/>
      <c r="S35" s="2"/>
      <c r="T35" s="2"/>
      <c r="U35" s="2"/>
      <c r="V35" s="2"/>
    </row>
    <row r="36" spans="1:25" ht="29.25" customHeight="1" x14ac:dyDescent="0.35">
      <c r="A36" s="595" t="s">
        <v>122</v>
      </c>
      <c r="B36" s="595"/>
      <c r="C36" s="595"/>
      <c r="D36" s="595"/>
      <c r="E36" s="595"/>
      <c r="F36" s="595"/>
      <c r="G36" s="595"/>
      <c r="H36" s="595"/>
      <c r="I36" s="595"/>
      <c r="J36" s="595"/>
      <c r="P36" s="2"/>
      <c r="Q36" s="2"/>
      <c r="R36" s="2"/>
      <c r="S36" s="2"/>
      <c r="T36" s="2"/>
      <c r="U36" s="2"/>
      <c r="V36" s="2"/>
    </row>
    <row r="37" spans="1:25" x14ac:dyDescent="0.35">
      <c r="A37" s="40"/>
      <c r="K37" s="32"/>
      <c r="P37" s="2"/>
      <c r="Q37" s="2"/>
      <c r="R37" s="2"/>
      <c r="S37" s="2"/>
      <c r="T37" s="2"/>
      <c r="U37" s="2"/>
      <c r="V37" s="2"/>
    </row>
    <row r="38" spans="1:25" ht="10.25" customHeight="1" x14ac:dyDescent="0.35">
      <c r="K38" s="32"/>
      <c r="P38" s="2"/>
      <c r="Q38" s="2"/>
      <c r="R38" s="2"/>
      <c r="S38" s="2"/>
      <c r="T38" s="2"/>
      <c r="U38" s="2"/>
      <c r="V38" s="2"/>
    </row>
    <row r="39" spans="1:25" ht="27.75" customHeight="1" x14ac:dyDescent="0.35">
      <c r="A39" s="41" t="s">
        <v>47</v>
      </c>
      <c r="P39" s="2"/>
      <c r="Q39" s="2"/>
      <c r="R39" s="2"/>
      <c r="S39" s="2"/>
      <c r="T39" s="2"/>
      <c r="U39" s="2"/>
      <c r="V39" s="2"/>
    </row>
    <row r="40" spans="1:25" ht="15.5" x14ac:dyDescent="0.35">
      <c r="A40" s="42"/>
      <c r="L40" s="43"/>
    </row>
    <row r="41" spans="1:25" ht="15.5" x14ac:dyDescent="0.35">
      <c r="A41" s="44" t="s">
        <v>48</v>
      </c>
      <c r="B41" s="596"/>
      <c r="C41" s="596"/>
      <c r="D41" s="596"/>
      <c r="E41" s="596"/>
      <c r="F41" s="596"/>
      <c r="G41" s="596"/>
      <c r="H41" s="596"/>
      <c r="I41" s="596"/>
      <c r="L41" s="43"/>
    </row>
    <row r="42" spans="1:25" ht="35.25" customHeight="1" x14ac:dyDescent="0.35">
      <c r="A42" s="45" t="s">
        <v>49</v>
      </c>
      <c r="B42" s="589"/>
      <c r="C42" s="589"/>
      <c r="D42" s="589"/>
      <c r="E42" s="589"/>
      <c r="F42" s="589"/>
      <c r="G42" s="589"/>
      <c r="H42" s="589"/>
      <c r="I42" s="589"/>
      <c r="K42" s="46" t="str">
        <f>IF(B42="","Please insert electronic signature or type your name. ","")</f>
        <v xml:space="preserve">Please insert electronic signature or type your name. </v>
      </c>
    </row>
    <row r="43" spans="1:25" ht="21.75" customHeight="1" x14ac:dyDescent="0.35">
      <c r="A43" s="44" t="s">
        <v>51</v>
      </c>
      <c r="B43" s="589"/>
      <c r="C43" s="589"/>
      <c r="D43" s="589"/>
      <c r="E43" s="589"/>
      <c r="F43" s="589"/>
      <c r="G43" s="589"/>
      <c r="H43" s="589"/>
      <c r="I43" s="589"/>
    </row>
    <row r="44" spans="1:25" ht="15.5" x14ac:dyDescent="0.35">
      <c r="A44" s="47" t="s">
        <v>52</v>
      </c>
      <c r="B44" s="589"/>
      <c r="C44" s="589"/>
      <c r="D44" s="589"/>
      <c r="E44" s="589"/>
      <c r="F44" s="589"/>
      <c r="G44" s="589"/>
      <c r="H44" s="589"/>
      <c r="I44" s="589"/>
    </row>
    <row r="45" spans="1:25" ht="15.5" x14ac:dyDescent="0.35">
      <c r="A45" s="48"/>
    </row>
    <row r="46" spans="1:25" ht="15.5" x14ac:dyDescent="0.35">
      <c r="A46" s="49"/>
    </row>
    <row r="47" spans="1:25" ht="15.5" x14ac:dyDescent="0.35">
      <c r="A47" s="41" t="s">
        <v>53</v>
      </c>
    </row>
    <row r="48" spans="1:25" ht="15.5" x14ac:dyDescent="0.35">
      <c r="A48" s="49"/>
    </row>
    <row r="49" spans="1:11" ht="15.5" x14ac:dyDescent="0.35">
      <c r="A49" s="44" t="s">
        <v>48</v>
      </c>
      <c r="B49" s="596"/>
      <c r="C49" s="596"/>
      <c r="D49" s="596"/>
      <c r="E49" s="596"/>
      <c r="F49" s="596"/>
      <c r="G49" s="596"/>
      <c r="H49" s="596"/>
      <c r="I49" s="596"/>
    </row>
    <row r="50" spans="1:11" ht="36.75" customHeight="1" x14ac:dyDescent="0.35">
      <c r="A50" s="45" t="s">
        <v>49</v>
      </c>
      <c r="B50" s="589"/>
      <c r="C50" s="589"/>
      <c r="D50" s="589"/>
      <c r="E50" s="589"/>
      <c r="F50" s="589"/>
      <c r="G50" s="589"/>
      <c r="H50" s="589"/>
      <c r="I50" s="589"/>
      <c r="K50" s="46" t="s">
        <v>50</v>
      </c>
    </row>
    <row r="51" spans="1:11" ht="21" customHeight="1" x14ac:dyDescent="0.35">
      <c r="A51" s="44" t="s">
        <v>51</v>
      </c>
      <c r="B51" s="589"/>
      <c r="C51" s="589"/>
      <c r="D51" s="589"/>
      <c r="E51" s="589"/>
      <c r="F51" s="589"/>
      <c r="G51" s="589"/>
      <c r="H51" s="589"/>
      <c r="I51" s="589"/>
    </row>
    <row r="52" spans="1:11" ht="15.5" x14ac:dyDescent="0.35">
      <c r="A52" s="47" t="s">
        <v>52</v>
      </c>
      <c r="B52" s="715"/>
      <c r="C52" s="589"/>
      <c r="D52" s="589"/>
      <c r="E52" s="589"/>
      <c r="F52" s="589"/>
      <c r="G52" s="589"/>
      <c r="H52" s="589"/>
      <c r="I52" s="589"/>
    </row>
    <row r="55" spans="1:11" ht="15" thickBot="1" x14ac:dyDescent="0.4">
      <c r="A55" s="550"/>
      <c r="B55" s="550"/>
      <c r="C55" s="550"/>
      <c r="D55" s="550"/>
      <c r="E55" s="550"/>
      <c r="F55" s="550"/>
      <c r="G55" s="550"/>
      <c r="H55" s="550"/>
      <c r="I55" s="550"/>
      <c r="J55" s="550"/>
      <c r="K55" s="550"/>
    </row>
    <row r="56" spans="1:11" x14ac:dyDescent="0.35">
      <c r="A56" s="597" t="s">
        <v>54</v>
      </c>
      <c r="B56" s="598"/>
      <c r="C56" s="598"/>
      <c r="D56" s="598"/>
      <c r="E56" s="598"/>
      <c r="F56" s="598"/>
      <c r="G56" s="598"/>
      <c r="H56" s="599" t="s">
        <v>55</v>
      </c>
      <c r="I56" s="600"/>
      <c r="J56" s="600"/>
      <c r="K56" s="601"/>
    </row>
    <row r="57" spans="1:11" x14ac:dyDescent="0.35">
      <c r="A57" s="590" t="s">
        <v>56</v>
      </c>
      <c r="B57" s="591"/>
      <c r="C57" s="591"/>
      <c r="D57" s="592"/>
      <c r="E57" s="593"/>
      <c r="F57" s="593"/>
      <c r="G57" s="594"/>
      <c r="H57" s="602"/>
      <c r="I57" s="603"/>
      <c r="J57" s="603"/>
      <c r="K57" s="604"/>
    </row>
    <row r="58" spans="1:11" x14ac:dyDescent="0.35">
      <c r="A58" s="590" t="s">
        <v>49</v>
      </c>
      <c r="B58" s="591"/>
      <c r="C58" s="591"/>
      <c r="D58" s="592"/>
      <c r="E58" s="593"/>
      <c r="F58" s="593"/>
      <c r="G58" s="594"/>
      <c r="H58" s="605"/>
      <c r="I58" s="606"/>
      <c r="J58" s="606"/>
      <c r="K58" s="607"/>
    </row>
    <row r="59" spans="1:11" x14ac:dyDescent="0.35">
      <c r="A59" s="590" t="s">
        <v>57</v>
      </c>
      <c r="B59" s="591"/>
      <c r="C59" s="591"/>
      <c r="D59" s="592"/>
      <c r="E59" s="593"/>
      <c r="F59" s="593"/>
      <c r="G59" s="594"/>
      <c r="H59" s="605"/>
      <c r="I59" s="606"/>
      <c r="J59" s="606"/>
      <c r="K59" s="607"/>
    </row>
    <row r="60" spans="1:11" x14ac:dyDescent="0.35">
      <c r="A60" s="590" t="s">
        <v>52</v>
      </c>
      <c r="B60" s="591"/>
      <c r="C60" s="591"/>
      <c r="D60" s="592"/>
      <c r="E60" s="593"/>
      <c r="F60" s="593"/>
      <c r="G60" s="594"/>
      <c r="H60" s="608"/>
      <c r="I60" s="609"/>
      <c r="J60" s="609"/>
      <c r="K60" s="610"/>
    </row>
    <row r="61" spans="1:11" x14ac:dyDescent="0.35">
      <c r="A61" s="242"/>
      <c r="B61" s="242"/>
      <c r="C61" s="242"/>
      <c r="D61" s="551"/>
      <c r="E61" s="242"/>
      <c r="F61" s="242"/>
      <c r="G61" s="242"/>
      <c r="H61" s="242"/>
      <c r="I61" s="242"/>
      <c r="J61" s="242"/>
      <c r="K61" s="242"/>
    </row>
    <row r="62" spans="1:11" x14ac:dyDescent="0.35">
      <c r="A62" s="590" t="s">
        <v>58</v>
      </c>
      <c r="B62" s="591"/>
      <c r="C62" s="591"/>
      <c r="D62" s="552"/>
      <c r="E62" s="196"/>
      <c r="F62" s="196"/>
      <c r="G62" s="196"/>
      <c r="H62" s="242"/>
      <c r="I62" s="242"/>
      <c r="J62" s="242"/>
      <c r="K62" s="242"/>
    </row>
    <row r="63" spans="1:11" x14ac:dyDescent="0.35">
      <c r="A63" s="242"/>
      <c r="B63" s="242"/>
      <c r="C63" s="242"/>
      <c r="D63" s="242"/>
      <c r="E63" s="242"/>
      <c r="F63" s="242"/>
      <c r="G63" s="242"/>
      <c r="H63" s="242"/>
      <c r="I63" s="242"/>
      <c r="J63" s="242"/>
      <c r="K63" s="242"/>
    </row>
    <row r="64" spans="1:11" x14ac:dyDescent="0.35">
      <c r="A64" s="242"/>
      <c r="B64" s="242"/>
      <c r="C64" s="242"/>
      <c r="D64" s="242"/>
      <c r="E64" s="242"/>
      <c r="F64" s="242"/>
      <c r="G64" s="242"/>
      <c r="H64" s="242"/>
      <c r="I64" s="242"/>
      <c r="J64" s="242"/>
      <c r="K64" s="242"/>
    </row>
    <row r="65" spans="1:11" x14ac:dyDescent="0.35">
      <c r="A65" s="242"/>
      <c r="B65" s="242"/>
      <c r="C65" s="242"/>
      <c r="D65" s="242"/>
      <c r="E65" s="242"/>
      <c r="F65" s="242"/>
      <c r="G65" s="242"/>
      <c r="H65" s="242"/>
      <c r="I65" s="242"/>
      <c r="J65" s="242"/>
      <c r="K65" s="242"/>
    </row>
    <row r="66" spans="1:11" x14ac:dyDescent="0.35">
      <c r="A66" s="242"/>
      <c r="B66" s="242"/>
      <c r="C66" s="242"/>
      <c r="D66" s="242"/>
      <c r="E66" s="242"/>
      <c r="F66" s="242"/>
      <c r="G66" s="242"/>
      <c r="H66" s="242"/>
      <c r="I66" s="242"/>
      <c r="J66" s="242"/>
      <c r="K66" s="242"/>
    </row>
    <row r="67" spans="1:11" x14ac:dyDescent="0.35">
      <c r="A67" s="242"/>
      <c r="B67" s="242"/>
      <c r="C67" s="242"/>
      <c r="D67" s="242"/>
      <c r="E67" s="242"/>
      <c r="F67" s="242"/>
      <c r="G67" s="242"/>
      <c r="H67" s="242"/>
      <c r="I67" s="242"/>
      <c r="J67" s="242"/>
      <c r="K67" s="242"/>
    </row>
    <row r="68" spans="1:11" x14ac:dyDescent="0.35">
      <c r="A68" s="242"/>
      <c r="B68" s="242"/>
      <c r="C68" s="242"/>
      <c r="D68" s="242"/>
      <c r="E68" s="242"/>
      <c r="F68" s="242"/>
      <c r="G68" s="242"/>
      <c r="H68" s="242"/>
      <c r="I68" s="242"/>
      <c r="J68" s="242"/>
      <c r="K68" s="242"/>
    </row>
    <row r="69" spans="1:11" x14ac:dyDescent="0.35">
      <c r="A69" s="242"/>
      <c r="B69" s="242"/>
      <c r="C69" s="242"/>
      <c r="D69" s="242"/>
      <c r="E69" s="242"/>
      <c r="F69" s="242"/>
      <c r="G69" s="242"/>
      <c r="H69" s="242"/>
      <c r="I69" s="242"/>
      <c r="J69" s="242"/>
      <c r="K69" s="242"/>
    </row>
    <row r="70" spans="1:11" x14ac:dyDescent="0.35">
      <c r="A70" s="242"/>
      <c r="B70" s="242"/>
      <c r="C70" s="242"/>
      <c r="D70" s="242"/>
      <c r="E70" s="242"/>
      <c r="F70" s="242"/>
      <c r="G70" s="242"/>
      <c r="H70" s="242"/>
      <c r="I70" s="242"/>
      <c r="J70" s="242"/>
      <c r="K70" s="242"/>
    </row>
    <row r="72" spans="1:11" x14ac:dyDescent="0.35">
      <c r="A72" s="50"/>
    </row>
    <row r="73" spans="1:11" x14ac:dyDescent="0.35">
      <c r="A73" s="50"/>
    </row>
    <row r="74" spans="1:11" x14ac:dyDescent="0.35">
      <c r="A74" s="50" t="s">
        <v>59</v>
      </c>
    </row>
    <row r="75" spans="1:11" x14ac:dyDescent="0.35">
      <c r="A75" s="50" t="s">
        <v>60</v>
      </c>
    </row>
    <row r="76" spans="1:11" x14ac:dyDescent="0.35">
      <c r="A76" s="50"/>
    </row>
  </sheetData>
  <sheetProtection algorithmName="SHA-512" hashValue="sdUE3AfGC2sGA9vNUWmAy+MskPZXm1XKxCmL2I90uMFLwLTISd8ZBIIe6y3o3TlmeYYp13JgI7RyQy3p+obKjg==" saltValue="CwqxAc2L8LQTna+0BvwKDQ==" spinCount="100000" sheet="1" selectLockedCells="1"/>
  <mergeCells count="38">
    <mergeCell ref="A62:C62"/>
    <mergeCell ref="A58:C58"/>
    <mergeCell ref="D58:G58"/>
    <mergeCell ref="A59:C59"/>
    <mergeCell ref="D59:G59"/>
    <mergeCell ref="A60:C60"/>
    <mergeCell ref="D60:G60"/>
    <mergeCell ref="B50:I50"/>
    <mergeCell ref="A57:C57"/>
    <mergeCell ref="D57:G57"/>
    <mergeCell ref="A36:J36"/>
    <mergeCell ref="B41:I41"/>
    <mergeCell ref="B42:I42"/>
    <mergeCell ref="B43:I43"/>
    <mergeCell ref="B44:I44"/>
    <mergeCell ref="B49:I49"/>
    <mergeCell ref="B51:I51"/>
    <mergeCell ref="B52:I52"/>
    <mergeCell ref="A56:G56"/>
    <mergeCell ref="H56:K56"/>
    <mergeCell ref="H57:K60"/>
    <mergeCell ref="A1:K1"/>
    <mergeCell ref="A2:K2"/>
    <mergeCell ref="B6:F6"/>
    <mergeCell ref="I6:K6"/>
    <mergeCell ref="B8:F8"/>
    <mergeCell ref="I8:K8"/>
    <mergeCell ref="A32:I32"/>
    <mergeCell ref="B10:F10"/>
    <mergeCell ref="I10:K10"/>
    <mergeCell ref="B11:F11"/>
    <mergeCell ref="B12:F12"/>
    <mergeCell ref="A16:I16"/>
    <mergeCell ref="A29:I29"/>
    <mergeCell ref="A23:I24"/>
    <mergeCell ref="A26:I27"/>
    <mergeCell ref="A19:I21"/>
    <mergeCell ref="A31:I31"/>
  </mergeCells>
  <dataValidations count="1">
    <dataValidation type="list" allowBlank="1" showInputMessage="1" showErrorMessage="1" sqref="K20 K26 K23 K16 K29:K31" xr:uid="{A4EF7EFA-ACB2-4449-958F-14A45C78BD99}">
      <formula1>$A$74:$A$75</formula1>
    </dataValidation>
  </dataValidations>
  <pageMargins left="0.7" right="0.7" top="0.75" bottom="0.75" header="0.3" footer="0.3"/>
  <pageSetup scale="67" orientation="portrait" r:id="rId1"/>
  <ignoredErrors>
    <ignoredError sqref="A3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E75C4-B779-4460-A2A2-88178EF4968A}">
  <sheetPr>
    <tabColor theme="9" tint="-0.249977111117893"/>
    <pageSetUpPr fitToPage="1"/>
  </sheetPr>
  <dimension ref="A1:U294"/>
  <sheetViews>
    <sheetView showGridLines="0" zoomScaleNormal="100" workbookViewId="0">
      <pane xSplit="1" ySplit="2" topLeftCell="B3" activePane="bottomRight" state="frozen"/>
      <selection pane="topRight" activeCell="B1" sqref="B1"/>
      <selection pane="bottomLeft" activeCell="A3" sqref="A3"/>
      <selection pane="bottomRight" activeCell="B9" sqref="B9"/>
    </sheetView>
  </sheetViews>
  <sheetFormatPr defaultColWidth="8.81640625" defaultRowHeight="14.5" zeroHeight="1" x14ac:dyDescent="0.35"/>
  <cols>
    <col min="1" max="1" width="79" style="3" customWidth="1"/>
    <col min="2" max="2" width="14.08984375" style="3" customWidth="1"/>
    <col min="3" max="3" width="15.36328125" style="3" customWidth="1"/>
    <col min="4" max="4" width="13.90625" style="3" customWidth="1"/>
    <col min="5" max="5" width="13.08984375" style="3" customWidth="1"/>
    <col min="6" max="7" width="15.54296875" style="3" customWidth="1"/>
    <col min="8" max="8" width="14.54296875" style="3" customWidth="1"/>
    <col min="9" max="9" width="14.81640625" style="3" customWidth="1"/>
    <col min="10" max="14" width="15.54296875" style="3" customWidth="1"/>
    <col min="15" max="15" width="18.36328125" style="3" customWidth="1"/>
    <col min="16" max="16" width="2" style="2" bestFit="1" customWidth="1"/>
    <col min="17" max="17" width="98.08984375" style="3" customWidth="1"/>
    <col min="18" max="18" width="2.453125" customWidth="1"/>
    <col min="19" max="19" width="58.453125" style="3" customWidth="1"/>
    <col min="20" max="32" width="8.81640625" style="3" customWidth="1"/>
    <col min="33" max="16384" width="8.81640625" style="3"/>
  </cols>
  <sheetData>
    <row r="1" spans="1:21" ht="18.5" x14ac:dyDescent="0.45">
      <c r="A1" s="372" t="s">
        <v>175</v>
      </c>
      <c r="B1" s="372"/>
      <c r="C1" s="372"/>
      <c r="D1" s="372"/>
      <c r="E1" s="372"/>
      <c r="F1" s="372"/>
      <c r="G1" s="372"/>
      <c r="H1" s="372"/>
      <c r="I1" s="372"/>
      <c r="J1" s="372"/>
      <c r="K1" s="372"/>
      <c r="L1" s="372"/>
      <c r="M1" s="372"/>
      <c r="N1" s="372"/>
      <c r="O1" s="372"/>
      <c r="P1" s="372"/>
      <c r="Q1" s="372"/>
    </row>
    <row r="2" spans="1:21" ht="26" x14ac:dyDescent="0.45">
      <c r="A2" s="342" t="s">
        <v>178</v>
      </c>
      <c r="B2" s="722" t="s">
        <v>382</v>
      </c>
      <c r="C2" s="721"/>
      <c r="D2" s="721"/>
      <c r="H2" s="18"/>
      <c r="I2" s="18"/>
      <c r="J2" s="18"/>
      <c r="K2" s="18"/>
      <c r="L2" s="18"/>
      <c r="M2" s="18"/>
      <c r="N2" s="18"/>
      <c r="O2" s="520" t="s">
        <v>173</v>
      </c>
      <c r="P2" s="17"/>
      <c r="Q2" s="18"/>
      <c r="R2" s="2"/>
    </row>
    <row r="3" spans="1:21" ht="18.649999999999999" customHeight="1" x14ac:dyDescent="0.35">
      <c r="A3" s="54" t="s">
        <v>7</v>
      </c>
      <c r="B3" s="54"/>
      <c r="C3" s="54"/>
      <c r="D3" s="54"/>
      <c r="E3" s="55"/>
      <c r="F3" s="55"/>
      <c r="H3" s="18"/>
      <c r="I3" s="18"/>
      <c r="J3" s="18"/>
      <c r="K3" s="18"/>
      <c r="L3" s="18"/>
      <c r="M3" s="18"/>
      <c r="N3" s="18"/>
      <c r="O3" s="521"/>
      <c r="P3" s="17"/>
      <c r="Q3" s="18"/>
      <c r="R3" s="2"/>
    </row>
    <row r="4" spans="1:21" ht="15" customHeight="1" x14ac:dyDescent="0.35">
      <c r="A4" s="142" t="s">
        <v>378</v>
      </c>
      <c r="B4" s="142"/>
      <c r="C4" s="142"/>
      <c r="D4" s="142"/>
      <c r="E4" s="625" t="str">
        <f>IF(B13&gt;B9,"Please only report spending up to total allocation.  Once total allocation is fully spent, please do not report additional expenditure","")</f>
        <v/>
      </c>
      <c r="F4" s="625"/>
      <c r="G4" s="625"/>
      <c r="H4" s="625"/>
      <c r="I4" s="625"/>
      <c r="J4" s="625"/>
      <c r="K4" s="625"/>
      <c r="L4" s="625"/>
      <c r="M4" s="145"/>
      <c r="N4" s="145"/>
      <c r="O4" s="522"/>
      <c r="P4" s="1"/>
      <c r="Q4" s="145"/>
      <c r="R4" s="2"/>
    </row>
    <row r="5" spans="1:21" ht="15" customHeight="1" x14ac:dyDescent="0.35">
      <c r="A5" s="98" t="s">
        <v>196</v>
      </c>
      <c r="B5" s="98"/>
      <c r="C5" s="142"/>
      <c r="D5" s="98"/>
      <c r="E5" s="625"/>
      <c r="F5" s="625"/>
      <c r="G5" s="625"/>
      <c r="H5" s="625"/>
      <c r="I5" s="625"/>
      <c r="J5" s="625"/>
      <c r="K5" s="625"/>
      <c r="L5" s="625"/>
      <c r="M5" s="1"/>
      <c r="N5" s="1"/>
      <c r="O5" s="523"/>
      <c r="P5" s="1"/>
      <c r="Q5" s="1"/>
      <c r="R5" s="2"/>
    </row>
    <row r="6" spans="1:21" ht="15" customHeight="1" x14ac:dyDescent="0.35">
      <c r="A6" s="142" t="s">
        <v>330</v>
      </c>
      <c r="B6" s="142"/>
      <c r="C6" s="142"/>
      <c r="D6" s="142"/>
      <c r="E6" s="625"/>
      <c r="F6" s="625"/>
      <c r="G6" s="625"/>
      <c r="H6" s="625"/>
      <c r="I6" s="625"/>
      <c r="J6" s="625"/>
      <c r="K6" s="625"/>
      <c r="L6" s="625"/>
      <c r="M6" s="1"/>
      <c r="N6" s="1"/>
      <c r="O6" s="523"/>
      <c r="P6" s="1"/>
      <c r="Q6" s="1"/>
      <c r="R6" s="2"/>
    </row>
    <row r="7" spans="1:21" ht="15" customHeight="1" x14ac:dyDescent="0.35">
      <c r="A7" s="56" t="s">
        <v>197</v>
      </c>
      <c r="B7" s="56"/>
      <c r="C7" s="56"/>
      <c r="D7" s="56"/>
      <c r="E7" s="625"/>
      <c r="F7" s="625"/>
      <c r="G7" s="625"/>
      <c r="H7" s="625"/>
      <c r="I7" s="625"/>
      <c r="J7" s="625"/>
      <c r="K7" s="625"/>
      <c r="L7" s="625"/>
      <c r="M7" s="71"/>
      <c r="N7" s="71"/>
      <c r="O7" s="523"/>
      <c r="P7" s="1"/>
      <c r="Q7" s="1"/>
      <c r="R7" s="2"/>
    </row>
    <row r="8" spans="1:21" ht="19" customHeight="1" x14ac:dyDescent="0.35">
      <c r="A8" s="103"/>
      <c r="B8" s="103"/>
      <c r="C8" s="103"/>
      <c r="D8" s="103"/>
      <c r="E8" s="55"/>
      <c r="F8" s="55"/>
      <c r="G8" s="133"/>
      <c r="H8" s="52"/>
      <c r="I8" s="52"/>
      <c r="J8" s="52"/>
      <c r="K8" s="52"/>
      <c r="L8" s="52"/>
      <c r="M8"/>
      <c r="N8"/>
      <c r="O8" s="524"/>
      <c r="P8"/>
      <c r="Q8"/>
      <c r="R8" s="52"/>
      <c r="S8" s="55"/>
      <c r="T8" s="55"/>
      <c r="U8" s="55"/>
    </row>
    <row r="9" spans="1:21" ht="19" customHeight="1" x14ac:dyDescent="0.35">
      <c r="A9" s="108" t="s">
        <v>301</v>
      </c>
      <c r="B9" s="253"/>
      <c r="C9" s="491" t="s">
        <v>176</v>
      </c>
      <c r="D9" s="103"/>
      <c r="G9" s="52"/>
      <c r="H9" s="52"/>
      <c r="I9" s="52"/>
      <c r="J9" s="52"/>
      <c r="K9" s="52"/>
      <c r="L9" s="52"/>
      <c r="M9"/>
      <c r="N9"/>
      <c r="O9" s="524"/>
      <c r="P9"/>
      <c r="Q9"/>
      <c r="R9" s="52"/>
      <c r="S9" s="55"/>
      <c r="T9" s="55"/>
      <c r="U9" s="55"/>
    </row>
    <row r="10" spans="1:21" ht="19" customHeight="1" x14ac:dyDescent="0.35">
      <c r="A10" s="108" t="s">
        <v>302</v>
      </c>
      <c r="B10" s="325">
        <f>B9*0.1</f>
        <v>0</v>
      </c>
      <c r="C10" s="491" t="s">
        <v>219</v>
      </c>
      <c r="D10" s="103"/>
      <c r="G10" s="52"/>
      <c r="H10" s="52"/>
      <c r="I10" s="52"/>
      <c r="J10" s="52"/>
      <c r="K10" s="52"/>
      <c r="L10" s="52"/>
      <c r="M10"/>
      <c r="N10"/>
      <c r="O10" s="524"/>
      <c r="P10"/>
      <c r="Q10"/>
      <c r="R10" s="52"/>
      <c r="S10" s="55"/>
      <c r="T10" s="55"/>
      <c r="U10" s="55"/>
    </row>
    <row r="11" spans="1:21" ht="19" customHeight="1" x14ac:dyDescent="0.35">
      <c r="A11" s="108" t="s">
        <v>192</v>
      </c>
      <c r="B11" s="140">
        <f>IF(O63&gt;B10,B10,O63)</f>
        <v>0</v>
      </c>
      <c r="C11" s="494" t="str">
        <f>+H64</f>
        <v/>
      </c>
      <c r="D11" s="391"/>
      <c r="E11" s="392"/>
      <c r="F11" s="392"/>
      <c r="G11" s="114"/>
      <c r="H11" s="114"/>
      <c r="I11" s="52"/>
      <c r="J11" s="52"/>
      <c r="K11" s="52"/>
      <c r="L11" s="52"/>
      <c r="M11" s="52"/>
      <c r="N11" s="52"/>
      <c r="O11" s="525"/>
      <c r="P11" s="52"/>
      <c r="Q11" s="55"/>
      <c r="R11" s="52"/>
      <c r="S11" s="55"/>
      <c r="T11" s="55"/>
      <c r="U11" s="55"/>
    </row>
    <row r="12" spans="1:21" ht="19" customHeight="1" x14ac:dyDescent="0.35">
      <c r="A12" s="109" t="s">
        <v>298</v>
      </c>
      <c r="B12" s="141">
        <f>O65-O63</f>
        <v>0</v>
      </c>
      <c r="C12" s="492"/>
      <c r="D12" s="391"/>
      <c r="E12" s="392"/>
      <c r="F12" s="392"/>
      <c r="G12" s="114"/>
      <c r="H12" s="114"/>
      <c r="I12" s="52"/>
      <c r="J12" s="52"/>
      <c r="K12" s="52"/>
      <c r="L12" s="52"/>
      <c r="M12" s="52"/>
      <c r="N12" s="52"/>
      <c r="O12" s="525"/>
      <c r="P12" s="52"/>
      <c r="Q12" s="55"/>
      <c r="R12" s="52"/>
      <c r="S12" s="55"/>
      <c r="T12" s="55"/>
      <c r="U12" s="55"/>
    </row>
    <row r="13" spans="1:21" ht="19" customHeight="1" x14ac:dyDescent="0.35">
      <c r="A13" s="109" t="s">
        <v>299</v>
      </c>
      <c r="B13" s="141">
        <f>B11+B12</f>
        <v>0</v>
      </c>
      <c r="C13" s="517" t="str">
        <f>IF(B13&gt;B9,"PLEASE REPORT ONLY UP TO THE TOTAL APPROVED ALLOCATED AMOUNTS","")</f>
        <v/>
      </c>
      <c r="D13" s="391"/>
      <c r="E13" s="392"/>
      <c r="F13" s="392"/>
      <c r="G13" s="114"/>
      <c r="H13" s="114"/>
      <c r="I13" s="52"/>
      <c r="J13" s="52"/>
      <c r="K13" s="52"/>
      <c r="L13" s="52"/>
      <c r="M13" s="52"/>
      <c r="N13" s="52"/>
      <c r="O13" s="525"/>
      <c r="P13" s="52"/>
      <c r="Q13" s="55"/>
      <c r="R13" s="52"/>
      <c r="S13" s="55"/>
      <c r="T13" s="55"/>
      <c r="U13" s="55"/>
    </row>
    <row r="14" spans="1:21" ht="19" customHeight="1" x14ac:dyDescent="0.35">
      <c r="A14" s="110" t="s">
        <v>300</v>
      </c>
      <c r="B14" s="460">
        <f>IF((B9-B13)&lt;0,0,B9-B13)</f>
        <v>0</v>
      </c>
      <c r="C14" s="493" t="str">
        <f>IF(B13-B9&gt;0,"Claimed total expenses exceed total allocation. Additional funding will not be paid by Region of Peel.","This is the projected repayable amount (not including stale dated chqs). To be confirmed by Region of Peel. ")</f>
        <v xml:space="preserve">This is the projected repayable amount (not including stale dated chqs). To be confirmed by Region of Peel. </v>
      </c>
      <c r="D14" s="391"/>
      <c r="E14" s="392"/>
      <c r="F14" s="392"/>
      <c r="G14" s="393"/>
      <c r="H14" s="393"/>
      <c r="I14" s="165"/>
      <c r="J14" s="165"/>
      <c r="K14" s="165"/>
      <c r="L14" s="165"/>
      <c r="M14" s="52"/>
      <c r="N14" s="52"/>
      <c r="O14" s="525"/>
      <c r="P14" s="52"/>
      <c r="Q14" s="55"/>
      <c r="R14" s="52"/>
      <c r="S14" s="55"/>
      <c r="T14" s="55"/>
      <c r="U14" s="55"/>
    </row>
    <row r="15" spans="1:21" ht="10.75" customHeight="1" x14ac:dyDescent="0.3">
      <c r="A15" s="52"/>
      <c r="B15" s="52"/>
      <c r="C15" s="54"/>
      <c r="D15" s="52"/>
      <c r="E15" s="60"/>
      <c r="K15" s="61"/>
      <c r="L15" s="61"/>
      <c r="M15" s="61"/>
      <c r="N15" s="62"/>
      <c r="O15" s="526"/>
      <c r="P15" s="52"/>
      <c r="Q15" s="52"/>
      <c r="R15" s="52"/>
      <c r="S15" s="55"/>
      <c r="T15" s="55"/>
      <c r="U15" s="55"/>
    </row>
    <row r="16" spans="1:21" ht="27" customHeight="1" x14ac:dyDescent="0.3">
      <c r="A16" s="52"/>
      <c r="B16" s="270" t="s">
        <v>180</v>
      </c>
      <c r="C16" s="52"/>
      <c r="D16" s="52"/>
      <c r="E16" s="270"/>
      <c r="F16" s="104"/>
      <c r="G16" s="59"/>
      <c r="H16" s="61"/>
      <c r="I16" s="61"/>
      <c r="J16" s="61"/>
      <c r="K16" s="61"/>
      <c r="L16" s="61"/>
      <c r="M16" s="61"/>
      <c r="N16" s="62"/>
      <c r="O16" s="527" t="s">
        <v>98</v>
      </c>
      <c r="P16" s="52"/>
      <c r="Q16" s="52"/>
      <c r="R16" s="52"/>
      <c r="S16" s="55"/>
      <c r="T16" s="55"/>
      <c r="U16" s="55"/>
    </row>
    <row r="17" spans="1:21" ht="38.5" customHeight="1" thickBot="1" x14ac:dyDescent="0.35">
      <c r="A17" s="63"/>
      <c r="B17" s="101" t="s">
        <v>172</v>
      </c>
      <c r="C17" s="101" t="s">
        <v>171</v>
      </c>
      <c r="D17" s="101" t="s">
        <v>170</v>
      </c>
      <c r="E17" s="101" t="s">
        <v>64</v>
      </c>
      <c r="F17" s="101" t="s">
        <v>65</v>
      </c>
      <c r="G17" s="101" t="s">
        <v>66</v>
      </c>
      <c r="H17" s="101" t="s">
        <v>67</v>
      </c>
      <c r="I17" s="101" t="s">
        <v>68</v>
      </c>
      <c r="J17" s="101" t="s">
        <v>69</v>
      </c>
      <c r="K17" s="101" t="s">
        <v>70</v>
      </c>
      <c r="L17" s="101" t="s">
        <v>71</v>
      </c>
      <c r="M17" s="101" t="s">
        <v>72</v>
      </c>
      <c r="N17" s="373" t="s">
        <v>10</v>
      </c>
      <c r="O17" s="528" t="s">
        <v>173</v>
      </c>
      <c r="P17" s="65"/>
      <c r="Q17" s="101" t="s">
        <v>5</v>
      </c>
      <c r="R17" s="52"/>
      <c r="S17" s="101" t="s">
        <v>6</v>
      </c>
      <c r="T17" s="55"/>
      <c r="U17" s="55"/>
    </row>
    <row r="18" spans="1:21" s="4" customFormat="1" ht="22.4" customHeight="1" thickTop="1" x14ac:dyDescent="0.3">
      <c r="A18" s="102" t="s">
        <v>73</v>
      </c>
      <c r="B18" s="364"/>
      <c r="C18" s="364"/>
      <c r="D18" s="364"/>
      <c r="E18" s="66"/>
      <c r="F18" s="67"/>
      <c r="G18" s="68"/>
      <c r="H18" s="68"/>
      <c r="I18" s="68"/>
      <c r="J18" s="68"/>
      <c r="K18" s="68"/>
      <c r="L18" s="68"/>
      <c r="M18" s="68"/>
      <c r="N18" s="68"/>
      <c r="O18" s="529"/>
      <c r="P18" s="70"/>
      <c r="Q18" s="146"/>
      <c r="R18" s="69"/>
      <c r="S18" s="167"/>
      <c r="T18" s="66"/>
      <c r="U18" s="66"/>
    </row>
    <row r="19" spans="1:21" s="5" customFormat="1" ht="49.25" customHeight="1" x14ac:dyDescent="0.3">
      <c r="A19" s="80" t="s">
        <v>303</v>
      </c>
      <c r="B19" s="253"/>
      <c r="C19" s="253"/>
      <c r="D19" s="253"/>
      <c r="E19" s="253"/>
      <c r="F19" s="253"/>
      <c r="G19" s="253"/>
      <c r="H19" s="253"/>
      <c r="I19" s="253"/>
      <c r="J19" s="253"/>
      <c r="K19" s="253"/>
      <c r="L19" s="253"/>
      <c r="M19" s="253"/>
      <c r="N19" s="374">
        <f>SUM(B19:M19)</f>
        <v>0</v>
      </c>
      <c r="O19" s="530"/>
      <c r="P19" s="52"/>
      <c r="Q19" s="258" t="s">
        <v>200</v>
      </c>
      <c r="R19" s="52"/>
      <c r="S19" s="134"/>
      <c r="T19" s="73"/>
      <c r="U19" s="73"/>
    </row>
    <row r="20" spans="1:21" s="5" customFormat="1" ht="19" customHeight="1" x14ac:dyDescent="0.3">
      <c r="A20" s="80" t="s">
        <v>310</v>
      </c>
      <c r="B20" s="81"/>
      <c r="C20" s="471"/>
      <c r="D20" s="471"/>
      <c r="E20" s="82"/>
      <c r="F20" s="82"/>
      <c r="G20" s="82"/>
      <c r="H20" s="82"/>
      <c r="I20" s="82"/>
      <c r="J20" s="82"/>
      <c r="K20" s="82"/>
      <c r="L20" s="82"/>
      <c r="M20" s="82"/>
      <c r="N20" s="82"/>
      <c r="O20" s="531"/>
      <c r="P20" s="52"/>
      <c r="Q20" s="259" t="s">
        <v>181</v>
      </c>
      <c r="R20" s="52"/>
      <c r="S20" s="134"/>
      <c r="T20" s="73"/>
      <c r="U20" s="73"/>
    </row>
    <row r="21" spans="1:21" s="5" customFormat="1" ht="28.5" customHeight="1" x14ac:dyDescent="0.3">
      <c r="A21" s="421" t="s">
        <v>216</v>
      </c>
      <c r="B21" s="253"/>
      <c r="C21" s="253"/>
      <c r="D21" s="253"/>
      <c r="E21" s="253"/>
      <c r="F21" s="253"/>
      <c r="G21" s="464"/>
      <c r="H21" s="464"/>
      <c r="I21" s="464"/>
      <c r="J21" s="464"/>
      <c r="K21" s="464"/>
      <c r="L21" s="464"/>
      <c r="M21" s="464"/>
      <c r="N21" s="374">
        <f>SUM(B21:M21)</f>
        <v>0</v>
      </c>
      <c r="O21" s="532"/>
      <c r="P21" s="52"/>
      <c r="Q21" s="258" t="s">
        <v>209</v>
      </c>
      <c r="R21" s="52"/>
      <c r="S21" s="134"/>
      <c r="T21" s="73"/>
      <c r="U21" s="73"/>
    </row>
    <row r="22" spans="1:21" s="7" customFormat="1" ht="19" customHeight="1" x14ac:dyDescent="0.3">
      <c r="A22" s="84" t="s">
        <v>154</v>
      </c>
      <c r="B22" s="72">
        <f>+B23/(1820/12)</f>
        <v>0</v>
      </c>
      <c r="C22" s="72">
        <f>+C23/(1820/12)</f>
        <v>0</v>
      </c>
      <c r="D22" s="72">
        <f>+D23/(1820/12)</f>
        <v>0</v>
      </c>
      <c r="E22" s="72">
        <f>+E23/(1820/12)</f>
        <v>0</v>
      </c>
      <c r="F22" s="72">
        <f t="shared" ref="F22" si="0">+F23/(1820/12)</f>
        <v>0</v>
      </c>
      <c r="G22" s="479"/>
      <c r="H22" s="479"/>
      <c r="I22" s="479"/>
      <c r="J22" s="479"/>
      <c r="K22" s="479"/>
      <c r="L22" s="479"/>
      <c r="M22" s="479"/>
      <c r="N22" s="375">
        <f>+N23/1820</f>
        <v>0</v>
      </c>
      <c r="O22" s="533"/>
      <c r="P22" s="388" t="str">
        <f>IF($O$21="","",IF($O$22="",1,""))</f>
        <v/>
      </c>
      <c r="Q22" s="259" t="s">
        <v>127</v>
      </c>
      <c r="R22" s="52"/>
      <c r="S22" s="134"/>
      <c r="T22" s="86"/>
      <c r="U22" s="86"/>
    </row>
    <row r="23" spans="1:21" s="7" customFormat="1" ht="19" customHeight="1" x14ac:dyDescent="0.3">
      <c r="A23" s="142" t="s">
        <v>111</v>
      </c>
      <c r="B23" s="254"/>
      <c r="C23" s="254"/>
      <c r="D23" s="254"/>
      <c r="E23" s="254"/>
      <c r="F23" s="254"/>
      <c r="G23" s="463"/>
      <c r="H23" s="463"/>
      <c r="I23" s="463"/>
      <c r="J23" s="463"/>
      <c r="K23" s="463"/>
      <c r="L23" s="463"/>
      <c r="M23" s="463"/>
      <c r="N23" s="375">
        <f>SUM(B23:M23)</f>
        <v>0</v>
      </c>
      <c r="O23" s="534"/>
      <c r="P23" s="388" t="str">
        <f>IF($O$21="","",IF($O$23="",1,""))</f>
        <v/>
      </c>
      <c r="Q23" s="260" t="s">
        <v>124</v>
      </c>
      <c r="R23" s="52"/>
      <c r="S23" s="134"/>
      <c r="T23" s="86"/>
      <c r="U23" s="86"/>
    </row>
    <row r="24" spans="1:21" s="7" customFormat="1" ht="19" customHeight="1" x14ac:dyDescent="0.3">
      <c r="A24" s="139" t="s">
        <v>4</v>
      </c>
      <c r="B24" s="254"/>
      <c r="C24" s="254"/>
      <c r="D24" s="254"/>
      <c r="E24" s="254"/>
      <c r="F24" s="254"/>
      <c r="G24" s="463"/>
      <c r="H24" s="463"/>
      <c r="I24" s="463"/>
      <c r="J24" s="463"/>
      <c r="K24" s="463"/>
      <c r="L24" s="463"/>
      <c r="M24" s="463"/>
      <c r="N24" s="375">
        <f>IFERROR(AVERAGE(B24:M24),0)</f>
        <v>0</v>
      </c>
      <c r="O24" s="535"/>
      <c r="P24" s="388" t="str">
        <f>IF($O$21="","",IF($O$24="",1,""))</f>
        <v/>
      </c>
      <c r="Q24" s="259"/>
      <c r="R24" s="52"/>
      <c r="S24" s="134"/>
      <c r="T24" s="86"/>
      <c r="U24" s="86"/>
    </row>
    <row r="25" spans="1:21" s="5" customFormat="1" ht="19" customHeight="1" x14ac:dyDescent="0.35">
      <c r="A25" s="105"/>
      <c r="B25" s="2"/>
      <c r="C25" s="2"/>
      <c r="D25" s="2"/>
      <c r="E25"/>
      <c r="F25"/>
      <c r="G25"/>
      <c r="H25"/>
      <c r="I25"/>
      <c r="J25"/>
      <c r="K25"/>
      <c r="L25"/>
      <c r="M25"/>
      <c r="N25"/>
      <c r="O25" s="536"/>
      <c r="P25" s="71"/>
      <c r="Q25" s="261"/>
      <c r="R25" s="71"/>
      <c r="S25" s="134"/>
      <c r="T25" s="86"/>
      <c r="U25" s="73"/>
    </row>
    <row r="26" spans="1:21" s="5" customFormat="1" ht="21" customHeight="1" x14ac:dyDescent="0.3">
      <c r="A26" s="74" t="s">
        <v>304</v>
      </c>
      <c r="B26" s="148">
        <f>'4a - Child Absenteeism Tool'!I22</f>
        <v>0</v>
      </c>
      <c r="C26" s="148">
        <f>'4a - Child Absenteeism Tool'!J22</f>
        <v>0</v>
      </c>
      <c r="D26" s="148">
        <f>'4a - Child Absenteeism Tool'!K22</f>
        <v>0</v>
      </c>
      <c r="E26" s="148">
        <f>'4a - Child Absenteeism Tool'!L22</f>
        <v>0</v>
      </c>
      <c r="F26" s="148">
        <f>'4a - Child Absenteeism Tool'!M22</f>
        <v>0</v>
      </c>
      <c r="G26" s="148">
        <f>'4a - Child Absenteeism Tool'!N22</f>
        <v>0</v>
      </c>
      <c r="H26" s="148">
        <f>'4a - Child Absenteeism Tool'!O22</f>
        <v>0</v>
      </c>
      <c r="I26" s="148">
        <f>'4a - Child Absenteeism Tool'!P22</f>
        <v>0</v>
      </c>
      <c r="J26" s="148">
        <f>'4a - Child Absenteeism Tool'!Q22</f>
        <v>0</v>
      </c>
      <c r="K26" s="148">
        <f>'4a - Child Absenteeism Tool'!R22</f>
        <v>0</v>
      </c>
      <c r="L26" s="148">
        <f>'4a - Child Absenteeism Tool'!S22</f>
        <v>0</v>
      </c>
      <c r="M26" s="148">
        <f>'4a - Child Absenteeism Tool'!T22</f>
        <v>0</v>
      </c>
      <c r="N26" s="374">
        <f>SUM(B26:M26)</f>
        <v>0</v>
      </c>
      <c r="O26" s="530"/>
      <c r="P26" s="52"/>
      <c r="Q26" s="621" t="s">
        <v>326</v>
      </c>
      <c r="R26" s="52"/>
      <c r="S26" s="134"/>
      <c r="T26" s="73"/>
      <c r="U26" s="73"/>
    </row>
    <row r="27" spans="1:21" s="5" customFormat="1" ht="19" customHeight="1" x14ac:dyDescent="0.3">
      <c r="A27" s="75" t="s">
        <v>138</v>
      </c>
      <c r="B27" s="72">
        <f>'4a - Child Absenteeism Tool'!I18</f>
        <v>0</v>
      </c>
      <c r="C27" s="72">
        <f>'4a - Child Absenteeism Tool'!J18</f>
        <v>0</v>
      </c>
      <c r="D27" s="72">
        <f>'4a - Child Absenteeism Tool'!K18</f>
        <v>0</v>
      </c>
      <c r="E27" s="72">
        <f>'4a - Child Absenteeism Tool'!L18</f>
        <v>0</v>
      </c>
      <c r="F27" s="72">
        <f>'4a - Child Absenteeism Tool'!M18</f>
        <v>0</v>
      </c>
      <c r="G27" s="72">
        <f>'4a - Child Absenteeism Tool'!N18</f>
        <v>0</v>
      </c>
      <c r="H27" s="72">
        <f>'4a - Child Absenteeism Tool'!O18</f>
        <v>0</v>
      </c>
      <c r="I27" s="72">
        <f>'4a - Child Absenteeism Tool'!P18</f>
        <v>0</v>
      </c>
      <c r="J27" s="72">
        <f>'4a - Child Absenteeism Tool'!Q18</f>
        <v>0</v>
      </c>
      <c r="K27" s="72">
        <f>'4a - Child Absenteeism Tool'!R18</f>
        <v>0</v>
      </c>
      <c r="L27" s="72">
        <f>'4a - Child Absenteeism Tool'!S18</f>
        <v>0</v>
      </c>
      <c r="M27" s="72">
        <f>'4a - Child Absenteeism Tool'!T18</f>
        <v>0</v>
      </c>
      <c r="N27" s="375">
        <f>SUM(B27:M27)</f>
        <v>0</v>
      </c>
      <c r="O27" s="537">
        <f>SUM('4a - Child Absenteeism Tool'!I18:T18)</f>
        <v>0</v>
      </c>
      <c r="P27" s="388" t="str">
        <f>IF($O$21="","",IF($O$27="",1,""))</f>
        <v/>
      </c>
      <c r="Q27" s="622"/>
      <c r="R27" s="52"/>
      <c r="S27" s="134"/>
      <c r="T27" s="73"/>
      <c r="U27" s="73"/>
    </row>
    <row r="28" spans="1:21" s="5" customFormat="1" ht="19" customHeight="1" x14ac:dyDescent="0.3">
      <c r="A28" s="75" t="s">
        <v>142</v>
      </c>
      <c r="B28" s="72">
        <f>'4a - Child Absenteeism Tool'!I19</f>
        <v>0</v>
      </c>
      <c r="C28" s="72">
        <f>'4a - Child Absenteeism Tool'!J19</f>
        <v>0</v>
      </c>
      <c r="D28" s="72">
        <f>'4a - Child Absenteeism Tool'!K19</f>
        <v>0</v>
      </c>
      <c r="E28" s="72">
        <f>'4a - Child Absenteeism Tool'!L19</f>
        <v>0</v>
      </c>
      <c r="F28" s="72">
        <f>'4a - Child Absenteeism Tool'!M19</f>
        <v>0</v>
      </c>
      <c r="G28" s="72">
        <f>'4a - Child Absenteeism Tool'!N19</f>
        <v>0</v>
      </c>
      <c r="H28" s="72">
        <f>'4a - Child Absenteeism Tool'!O19</f>
        <v>0</v>
      </c>
      <c r="I28" s="72">
        <f>'4a - Child Absenteeism Tool'!P19</f>
        <v>0</v>
      </c>
      <c r="J28" s="72">
        <f>'4a - Child Absenteeism Tool'!Q19</f>
        <v>0</v>
      </c>
      <c r="K28" s="72">
        <f>'4a - Child Absenteeism Tool'!R19</f>
        <v>0</v>
      </c>
      <c r="L28" s="72">
        <f>'4a - Child Absenteeism Tool'!S19</f>
        <v>0</v>
      </c>
      <c r="M28" s="72">
        <f>'4a - Child Absenteeism Tool'!T19</f>
        <v>0</v>
      </c>
      <c r="N28" s="375">
        <f>SUM(B28:M28)</f>
        <v>0</v>
      </c>
      <c r="O28" s="537">
        <f>SUM('4a - Child Absenteeism Tool'!I19:T19)</f>
        <v>0</v>
      </c>
      <c r="P28" s="388" t="str">
        <f>IF($O$21="","",IF($O$28="",1,""))</f>
        <v/>
      </c>
      <c r="Q28" s="623"/>
      <c r="R28" s="52"/>
      <c r="S28" s="134"/>
      <c r="T28" s="73"/>
      <c r="U28" s="73"/>
    </row>
    <row r="29" spans="1:21" s="5" customFormat="1" ht="21.65" customHeight="1" x14ac:dyDescent="0.35">
      <c r="A29" s="76"/>
      <c r="B29" s="77"/>
      <c r="C29" s="77"/>
      <c r="D29" s="77"/>
      <c r="E29" s="77"/>
      <c r="F29" s="78"/>
      <c r="G29" s="79"/>
      <c r="H29" s="79"/>
      <c r="I29" s="79"/>
      <c r="J29" s="79"/>
      <c r="K29" s="79"/>
      <c r="L29" s="79"/>
      <c r="M29" s="79"/>
      <c r="N29" s="79"/>
      <c r="O29" s="538"/>
      <c r="P29" s="52"/>
      <c r="Q29" s="193"/>
      <c r="R29" s="52"/>
      <c r="S29" s="134"/>
      <c r="T29" s="73"/>
      <c r="U29" s="73"/>
    </row>
    <row r="30" spans="1:21" s="5" customFormat="1" ht="21" customHeight="1" x14ac:dyDescent="0.3">
      <c r="A30" s="74" t="s">
        <v>305</v>
      </c>
      <c r="B30" s="148">
        <f>'4b - Closure by PPH Tool'!J23</f>
        <v>0</v>
      </c>
      <c r="C30" s="480"/>
      <c r="D30" s="480"/>
      <c r="E30" s="480"/>
      <c r="F30" s="480"/>
      <c r="G30" s="480"/>
      <c r="H30" s="480"/>
      <c r="I30" s="480"/>
      <c r="J30" s="480"/>
      <c r="K30" s="480"/>
      <c r="L30" s="480"/>
      <c r="M30" s="480"/>
      <c r="N30" s="374">
        <f>SUM(B30:M30)</f>
        <v>0</v>
      </c>
      <c r="O30" s="530"/>
      <c r="P30" s="52"/>
      <c r="Q30" s="621" t="s">
        <v>322</v>
      </c>
      <c r="R30" s="52"/>
      <c r="S30" s="134"/>
      <c r="T30" s="73"/>
      <c r="U30" s="73"/>
    </row>
    <row r="31" spans="1:21" s="5" customFormat="1" ht="19" customHeight="1" x14ac:dyDescent="0.3">
      <c r="A31" s="75" t="s">
        <v>213</v>
      </c>
      <c r="B31" s="72">
        <f>'4b - Closure by PPH Tool'!J19</f>
        <v>0</v>
      </c>
      <c r="C31" s="479"/>
      <c r="D31" s="479"/>
      <c r="E31" s="479"/>
      <c r="F31" s="479"/>
      <c r="G31" s="479"/>
      <c r="H31" s="479"/>
      <c r="I31" s="479"/>
      <c r="J31" s="479"/>
      <c r="K31" s="479"/>
      <c r="L31" s="479"/>
      <c r="M31" s="479"/>
      <c r="N31" s="374">
        <f t="shared" ref="N31:N32" si="1">SUM(B31:M31)</f>
        <v>0</v>
      </c>
      <c r="O31" s="537">
        <f>'4b - Closure by PPH Tool'!J19</f>
        <v>0</v>
      </c>
      <c r="P31" s="388" t="str">
        <f>IF($O$30="","",IF($O$31="",1,""))</f>
        <v/>
      </c>
      <c r="Q31" s="622"/>
      <c r="R31" s="52"/>
      <c r="S31" s="134"/>
      <c r="T31" s="73"/>
      <c r="U31" s="73"/>
    </row>
    <row r="32" spans="1:21" s="5" customFormat="1" ht="19" customHeight="1" x14ac:dyDescent="0.3">
      <c r="A32" s="75" t="s">
        <v>214</v>
      </c>
      <c r="B32" s="72">
        <f>'4b - Closure by PPH Tool'!J20</f>
        <v>0</v>
      </c>
      <c r="C32" s="479"/>
      <c r="D32" s="479"/>
      <c r="E32" s="479"/>
      <c r="F32" s="479"/>
      <c r="G32" s="479"/>
      <c r="H32" s="479"/>
      <c r="I32" s="479"/>
      <c r="J32" s="479"/>
      <c r="K32" s="479"/>
      <c r="L32" s="479"/>
      <c r="M32" s="479"/>
      <c r="N32" s="374">
        <f t="shared" si="1"/>
        <v>0</v>
      </c>
      <c r="O32" s="537">
        <f>'4b - Closure by PPH Tool'!J20</f>
        <v>0</v>
      </c>
      <c r="P32" s="388" t="str">
        <f>IF($O$30="","",IF($O$32="",1,""))</f>
        <v/>
      </c>
      <c r="Q32" s="623"/>
      <c r="R32" s="52"/>
      <c r="S32" s="134"/>
      <c r="T32" s="73"/>
      <c r="U32" s="73"/>
    </row>
    <row r="33" spans="1:21" s="5" customFormat="1" ht="21.65" customHeight="1" x14ac:dyDescent="0.35">
      <c r="A33" s="76"/>
      <c r="B33" s="365"/>
      <c r="C33" s="365"/>
      <c r="D33" s="365"/>
      <c r="E33" s="77"/>
      <c r="F33" s="78"/>
      <c r="G33" s="79"/>
      <c r="H33" s="79"/>
      <c r="I33" s="79"/>
      <c r="J33" s="79"/>
      <c r="K33" s="79"/>
      <c r="L33" s="79"/>
      <c r="M33" s="79"/>
      <c r="N33" s="79"/>
      <c r="O33" s="538"/>
      <c r="P33" s="52"/>
      <c r="Q33" s="193"/>
      <c r="R33" s="52"/>
      <c r="S33" s="134"/>
      <c r="T33" s="73"/>
      <c r="U33" s="73"/>
    </row>
    <row r="34" spans="1:21" s="5" customFormat="1" ht="28.75" customHeight="1" x14ac:dyDescent="0.3">
      <c r="A34" s="80" t="s">
        <v>373</v>
      </c>
      <c r="B34" s="101" t="s">
        <v>166</v>
      </c>
      <c r="C34" s="101" t="s">
        <v>167</v>
      </c>
      <c r="D34" s="101" t="s">
        <v>168</v>
      </c>
      <c r="E34" s="101" t="s">
        <v>90</v>
      </c>
      <c r="F34" s="101" t="s">
        <v>91</v>
      </c>
      <c r="G34" s="101" t="s">
        <v>87</v>
      </c>
      <c r="H34" s="101" t="s">
        <v>116</v>
      </c>
      <c r="I34" s="101" t="s">
        <v>89</v>
      </c>
      <c r="J34" s="101" t="s">
        <v>81</v>
      </c>
      <c r="K34" s="101" t="s">
        <v>82</v>
      </c>
      <c r="L34" s="101" t="s">
        <v>12</v>
      </c>
      <c r="M34" s="101" t="s">
        <v>13</v>
      </c>
      <c r="N34" s="373" t="s">
        <v>10</v>
      </c>
      <c r="O34" s="528" t="s">
        <v>173</v>
      </c>
      <c r="P34" s="52"/>
      <c r="Q34" s="619" t="s">
        <v>182</v>
      </c>
      <c r="R34" s="52"/>
      <c r="S34" s="134"/>
      <c r="T34" s="73"/>
      <c r="U34" s="73"/>
    </row>
    <row r="35" spans="1:21" s="5" customFormat="1" ht="19" customHeight="1" x14ac:dyDescent="0.3">
      <c r="A35" s="83" t="s">
        <v>189</v>
      </c>
      <c r="B35" s="149">
        <f>B88</f>
        <v>0</v>
      </c>
      <c r="C35" s="149">
        <f>C88</f>
        <v>0</v>
      </c>
      <c r="D35" s="149">
        <f>D88</f>
        <v>0</v>
      </c>
      <c r="E35" s="149">
        <f>E88</f>
        <v>0</v>
      </c>
      <c r="F35" s="149">
        <f t="shared" ref="F35:M35" si="2">F88</f>
        <v>0</v>
      </c>
      <c r="G35" s="149">
        <f t="shared" si="2"/>
        <v>0</v>
      </c>
      <c r="H35" s="149">
        <f t="shared" si="2"/>
        <v>0</v>
      </c>
      <c r="I35" s="149">
        <f t="shared" si="2"/>
        <v>0</v>
      </c>
      <c r="J35" s="149">
        <f t="shared" si="2"/>
        <v>0</v>
      </c>
      <c r="K35" s="149">
        <f t="shared" si="2"/>
        <v>0</v>
      </c>
      <c r="L35" s="149">
        <f t="shared" si="2"/>
        <v>0</v>
      </c>
      <c r="M35" s="149">
        <f t="shared" si="2"/>
        <v>0</v>
      </c>
      <c r="N35" s="374">
        <f>SUM(B35:M35)</f>
        <v>0</v>
      </c>
      <c r="O35" s="539">
        <f>O88</f>
        <v>0</v>
      </c>
      <c r="P35" s="52"/>
      <c r="Q35" s="620"/>
      <c r="R35" s="52"/>
      <c r="S35" s="134"/>
      <c r="T35" s="73"/>
      <c r="U35" s="73"/>
    </row>
    <row r="36" spans="1:21" s="5" customFormat="1" ht="19" customHeight="1" x14ac:dyDescent="0.3">
      <c r="A36" s="84" t="s">
        <v>9</v>
      </c>
      <c r="B36" s="256"/>
      <c r="C36" s="256"/>
      <c r="D36" s="256"/>
      <c r="E36" s="256"/>
      <c r="F36" s="256"/>
      <c r="G36" s="256"/>
      <c r="H36" s="256"/>
      <c r="I36" s="256"/>
      <c r="J36" s="256"/>
      <c r="K36" s="256"/>
      <c r="L36" s="256"/>
      <c r="M36" s="256"/>
      <c r="N36" s="374">
        <f>SUM(B36:M36)</f>
        <v>0</v>
      </c>
      <c r="O36" s="530"/>
      <c r="P36" s="52"/>
      <c r="Q36" s="263" t="s">
        <v>102</v>
      </c>
      <c r="R36" s="52"/>
      <c r="S36" s="134"/>
      <c r="T36" s="73"/>
      <c r="U36" s="73"/>
    </row>
    <row r="37" spans="1:21" s="5" customFormat="1" ht="31.25" customHeight="1" x14ac:dyDescent="0.35">
      <c r="A37" s="76"/>
      <c r="B37" s="417"/>
      <c r="C37" s="418"/>
      <c r="D37" s="418"/>
      <c r="E37" s="78"/>
      <c r="F37" s="78"/>
      <c r="G37" s="79"/>
      <c r="H37" s="79"/>
      <c r="I37" s="79"/>
      <c r="J37" s="79"/>
      <c r="K37" s="79"/>
      <c r="L37" s="79"/>
      <c r="M37" s="79"/>
      <c r="N37" s="79"/>
      <c r="O37" s="540" t="str">
        <f>IF(O36-O35&gt;0,"Claim exceeds Max Amt. Please Revise","")</f>
        <v/>
      </c>
      <c r="P37" s="52"/>
      <c r="Q37" s="193"/>
      <c r="R37" s="52"/>
      <c r="S37" s="134"/>
      <c r="T37" s="73"/>
      <c r="U37" s="73"/>
    </row>
    <row r="38" spans="1:21" s="4" customFormat="1" ht="28" customHeight="1" x14ac:dyDescent="0.3">
      <c r="A38" s="88" t="s">
        <v>306</v>
      </c>
      <c r="B38" s="101" t="s">
        <v>166</v>
      </c>
      <c r="C38" s="101" t="s">
        <v>167</v>
      </c>
      <c r="D38" s="101" t="s">
        <v>168</v>
      </c>
      <c r="E38" s="101" t="s">
        <v>90</v>
      </c>
      <c r="F38" s="101" t="s">
        <v>91</v>
      </c>
      <c r="G38" s="101" t="s">
        <v>87</v>
      </c>
      <c r="H38" s="101" t="s">
        <v>116</v>
      </c>
      <c r="I38" s="101" t="s">
        <v>89</v>
      </c>
      <c r="J38" s="101" t="s">
        <v>81</v>
      </c>
      <c r="K38" s="101" t="s">
        <v>82</v>
      </c>
      <c r="L38" s="101" t="s">
        <v>12</v>
      </c>
      <c r="M38" s="101" t="s">
        <v>13</v>
      </c>
      <c r="N38" s="373" t="s">
        <v>10</v>
      </c>
      <c r="O38" s="528" t="s">
        <v>173</v>
      </c>
      <c r="P38" s="52"/>
      <c r="Q38" s="615" t="s">
        <v>210</v>
      </c>
      <c r="R38" s="52"/>
      <c r="S38" s="134"/>
      <c r="T38" s="66"/>
      <c r="U38" s="66"/>
    </row>
    <row r="39" spans="1:21" s="4" customFormat="1" ht="25.5" customHeight="1" x14ac:dyDescent="0.3">
      <c r="A39" s="89" t="s">
        <v>193</v>
      </c>
      <c r="B39" s="150">
        <f>'5 - Staff Absenteeism Tool'!I23</f>
        <v>0</v>
      </c>
      <c r="C39" s="150">
        <f>'5 - Staff Absenteeism Tool'!J23</f>
        <v>0</v>
      </c>
      <c r="D39" s="150">
        <f>'5 - Staff Absenteeism Tool'!K23</f>
        <v>0</v>
      </c>
      <c r="E39" s="150">
        <f>'5 - Staff Absenteeism Tool'!L23</f>
        <v>0</v>
      </c>
      <c r="F39" s="150">
        <f>'5 - Staff Absenteeism Tool'!M23</f>
        <v>0</v>
      </c>
      <c r="G39" s="150">
        <f>'5 - Staff Absenteeism Tool'!N23</f>
        <v>0</v>
      </c>
      <c r="H39" s="150">
        <f>'5 - Staff Absenteeism Tool'!O23</f>
        <v>0</v>
      </c>
      <c r="I39" s="150">
        <f>'5 - Staff Absenteeism Tool'!P23</f>
        <v>0</v>
      </c>
      <c r="J39" s="150">
        <f>'5 - Staff Absenteeism Tool'!Q23</f>
        <v>0</v>
      </c>
      <c r="K39" s="150">
        <f>'5 - Staff Absenteeism Tool'!R23</f>
        <v>0</v>
      </c>
      <c r="L39" s="150">
        <f>'5 - Staff Absenteeism Tool'!S23</f>
        <v>0</v>
      </c>
      <c r="M39" s="150">
        <f>'5 - Staff Absenteeism Tool'!T23</f>
        <v>0</v>
      </c>
      <c r="N39" s="374">
        <f>SUM(B39:M39)</f>
        <v>0</v>
      </c>
      <c r="O39" s="530"/>
      <c r="P39" s="52"/>
      <c r="Q39" s="624"/>
      <c r="R39" s="52"/>
      <c r="S39" s="134"/>
      <c r="T39" s="66"/>
      <c r="U39" s="66"/>
    </row>
    <row r="40" spans="1:21" s="4" customFormat="1" ht="19" customHeight="1" x14ac:dyDescent="0.3">
      <c r="A40" s="89" t="s">
        <v>146</v>
      </c>
      <c r="B40" s="72">
        <f>'5 - Staff Absenteeism Tool'!I20</f>
        <v>0</v>
      </c>
      <c r="C40" s="72">
        <f>'5 - Staff Absenteeism Tool'!J20</f>
        <v>0</v>
      </c>
      <c r="D40" s="72">
        <f>'5 - Staff Absenteeism Tool'!K20</f>
        <v>0</v>
      </c>
      <c r="E40" s="72">
        <f>'5 - Staff Absenteeism Tool'!L20</f>
        <v>0</v>
      </c>
      <c r="F40" s="72">
        <f>'5 - Staff Absenteeism Tool'!M20</f>
        <v>0</v>
      </c>
      <c r="G40" s="72">
        <f>'5 - Staff Absenteeism Tool'!N20</f>
        <v>0</v>
      </c>
      <c r="H40" s="72">
        <f>'5 - Staff Absenteeism Tool'!O20</f>
        <v>0</v>
      </c>
      <c r="I40" s="72">
        <f>'5 - Staff Absenteeism Tool'!P20</f>
        <v>0</v>
      </c>
      <c r="J40" s="72">
        <f>'5 - Staff Absenteeism Tool'!Q20</f>
        <v>0</v>
      </c>
      <c r="K40" s="72">
        <f>'5 - Staff Absenteeism Tool'!R20</f>
        <v>0</v>
      </c>
      <c r="L40" s="72">
        <f>'5 - Staff Absenteeism Tool'!S20</f>
        <v>0</v>
      </c>
      <c r="M40" s="72">
        <f>'5 - Staff Absenteeism Tool'!T20</f>
        <v>0</v>
      </c>
      <c r="N40" s="374">
        <f>SUM(B40:M40)</f>
        <v>0</v>
      </c>
      <c r="O40" s="537">
        <f>SUM('5 - Staff Absenteeism Tool'!I20:T20)</f>
        <v>0</v>
      </c>
      <c r="P40" s="388" t="str">
        <f>IF($O$39="","",IF($O$40="",1,""))</f>
        <v/>
      </c>
      <c r="Q40" s="624"/>
      <c r="R40" s="52"/>
      <c r="S40" s="134"/>
      <c r="T40" s="66"/>
      <c r="U40" s="66"/>
    </row>
    <row r="41" spans="1:21" s="4" customFormat="1" ht="19" customHeight="1" x14ac:dyDescent="0.3">
      <c r="A41" s="89" t="s">
        <v>139</v>
      </c>
      <c r="B41" s="90">
        <f>'5 - Staff Absenteeism Tool'!I17</f>
        <v>0</v>
      </c>
      <c r="C41" s="90">
        <f>'5 - Staff Absenteeism Tool'!J17</f>
        <v>0</v>
      </c>
      <c r="D41" s="90">
        <f>'5 - Staff Absenteeism Tool'!K17</f>
        <v>0</v>
      </c>
      <c r="E41" s="90">
        <f>'5 - Staff Absenteeism Tool'!L17</f>
        <v>0</v>
      </c>
      <c r="F41" s="90">
        <f>'5 - Staff Absenteeism Tool'!M17</f>
        <v>0</v>
      </c>
      <c r="G41" s="90">
        <f>'5 - Staff Absenteeism Tool'!N17</f>
        <v>0</v>
      </c>
      <c r="H41" s="90">
        <f>'5 - Staff Absenteeism Tool'!O17</f>
        <v>0</v>
      </c>
      <c r="I41" s="90">
        <f>'5 - Staff Absenteeism Tool'!P17</f>
        <v>0</v>
      </c>
      <c r="J41" s="90">
        <f>'5 - Staff Absenteeism Tool'!Q17</f>
        <v>0</v>
      </c>
      <c r="K41" s="90">
        <f>'5 - Staff Absenteeism Tool'!R17</f>
        <v>0</v>
      </c>
      <c r="L41" s="90">
        <f>'5 - Staff Absenteeism Tool'!S17</f>
        <v>0</v>
      </c>
      <c r="M41" s="90">
        <f>'5 - Staff Absenteeism Tool'!T17</f>
        <v>0</v>
      </c>
      <c r="N41" s="375">
        <f>SUM(B41:M41)</f>
        <v>0</v>
      </c>
      <c r="O41" s="537">
        <f>SUM('5 - Staff Absenteeism Tool'!I17:T17)</f>
        <v>0</v>
      </c>
      <c r="P41" s="388" t="str">
        <f>IF($O$39="","",IF($O$41="",1,""))</f>
        <v/>
      </c>
      <c r="Q41" s="616"/>
      <c r="R41" s="52"/>
      <c r="S41" s="134"/>
      <c r="T41" s="66"/>
      <c r="U41" s="66"/>
    </row>
    <row r="42" spans="1:21" s="4" customFormat="1" ht="19" customHeight="1" x14ac:dyDescent="0.35">
      <c r="A42" s="138"/>
      <c r="B42" s="106"/>
      <c r="C42" s="106"/>
      <c r="D42" s="106"/>
      <c r="E42" s="85"/>
      <c r="F42" s="85"/>
      <c r="G42" s="85"/>
      <c r="H42" s="85"/>
      <c r="I42" s="85"/>
      <c r="J42" s="85"/>
      <c r="K42" s="85"/>
      <c r="L42" s="85"/>
      <c r="M42" s="85"/>
      <c r="N42"/>
      <c r="O42" s="524"/>
      <c r="P42" s="52"/>
      <c r="Q42" s="262"/>
      <c r="R42" s="52"/>
      <c r="S42" s="134"/>
      <c r="T42" s="66"/>
      <c r="U42" s="66"/>
    </row>
    <row r="43" spans="1:21" s="4" customFormat="1" ht="24" customHeight="1" x14ac:dyDescent="0.3">
      <c r="A43" s="88" t="s">
        <v>307</v>
      </c>
      <c r="B43" s="101" t="s">
        <v>166</v>
      </c>
      <c r="C43" s="101" t="s">
        <v>167</v>
      </c>
      <c r="D43" s="101" t="s">
        <v>168</v>
      </c>
      <c r="E43" s="101" t="s">
        <v>90</v>
      </c>
      <c r="F43" s="101" t="s">
        <v>91</v>
      </c>
      <c r="G43" s="101" t="s">
        <v>87</v>
      </c>
      <c r="H43" s="101" t="s">
        <v>116</v>
      </c>
      <c r="I43" s="101" t="s">
        <v>89</v>
      </c>
      <c r="J43" s="101" t="s">
        <v>81</v>
      </c>
      <c r="K43" s="101" t="s">
        <v>82</v>
      </c>
      <c r="L43" s="101" t="s">
        <v>12</v>
      </c>
      <c r="M43" s="101" t="s">
        <v>13</v>
      </c>
      <c r="N43" s="373" t="s">
        <v>10</v>
      </c>
      <c r="O43" s="528" t="s">
        <v>173</v>
      </c>
      <c r="P43" s="52"/>
      <c r="Q43" s="263" t="s">
        <v>190</v>
      </c>
      <c r="R43" s="52"/>
      <c r="S43" s="134"/>
      <c r="T43" s="66"/>
      <c r="U43" s="66"/>
    </row>
    <row r="44" spans="1:21" s="4" customFormat="1" ht="27" customHeight="1" x14ac:dyDescent="0.3">
      <c r="A44" s="89" t="s">
        <v>334</v>
      </c>
      <c r="B44" s="256"/>
      <c r="C44" s="256"/>
      <c r="D44" s="256"/>
      <c r="E44" s="256"/>
      <c r="F44" s="256"/>
      <c r="G44" s="256"/>
      <c r="H44" s="256"/>
      <c r="I44" s="256"/>
      <c r="J44" s="256"/>
      <c r="K44" s="256"/>
      <c r="L44" s="256"/>
      <c r="M44" s="256"/>
      <c r="N44" s="374">
        <f>SUM(B44:M44)</f>
        <v>0</v>
      </c>
      <c r="O44" s="530"/>
      <c r="P44" s="52"/>
      <c r="Q44" s="263" t="s">
        <v>335</v>
      </c>
      <c r="R44" s="52"/>
      <c r="S44" s="134"/>
      <c r="T44" s="66"/>
      <c r="U44" s="66"/>
    </row>
    <row r="45" spans="1:21" s="4" customFormat="1" ht="22.75" customHeight="1" x14ac:dyDescent="0.3">
      <c r="A45" s="89" t="s">
        <v>179</v>
      </c>
      <c r="B45" s="256"/>
      <c r="C45" s="256"/>
      <c r="D45" s="256"/>
      <c r="E45" s="256"/>
      <c r="F45" s="256"/>
      <c r="G45" s="256"/>
      <c r="H45" s="256"/>
      <c r="I45" s="256"/>
      <c r="J45" s="256"/>
      <c r="K45" s="256"/>
      <c r="L45" s="256"/>
      <c r="M45" s="256"/>
      <c r="N45" s="374">
        <f>SUM(B45:M45)</f>
        <v>0</v>
      </c>
      <c r="O45" s="530"/>
      <c r="P45" s="52"/>
      <c r="Q45" s="263" t="s">
        <v>128</v>
      </c>
      <c r="R45" s="52"/>
      <c r="S45" s="134"/>
      <c r="T45" s="66"/>
      <c r="U45" s="66"/>
    </row>
    <row r="46" spans="1:21" s="4" customFormat="1" ht="19" customHeight="1" x14ac:dyDescent="0.35">
      <c r="A46" s="138"/>
      <c r="B46" s="106"/>
      <c r="C46" s="106"/>
      <c r="D46" s="106"/>
      <c r="E46" s="85"/>
      <c r="F46" s="85"/>
      <c r="G46" s="85"/>
      <c r="H46" s="85"/>
      <c r="I46" s="85"/>
      <c r="J46" s="85"/>
      <c r="K46" s="85"/>
      <c r="L46" s="85"/>
      <c r="M46" s="85"/>
      <c r="N46" s="2"/>
      <c r="O46" s="524"/>
      <c r="P46" s="52"/>
      <c r="Q46" s="262"/>
      <c r="R46" s="52"/>
      <c r="S46" s="134"/>
      <c r="T46" s="66"/>
      <c r="U46" s="66"/>
    </row>
    <row r="47" spans="1:21" s="4" customFormat="1" ht="24" customHeight="1" x14ac:dyDescent="0.3">
      <c r="A47" s="88" t="s">
        <v>308</v>
      </c>
      <c r="B47" s="101" t="s">
        <v>166</v>
      </c>
      <c r="C47" s="101" t="s">
        <v>167</v>
      </c>
      <c r="D47" s="101" t="s">
        <v>168</v>
      </c>
      <c r="E47" s="101" t="s">
        <v>90</v>
      </c>
      <c r="F47" s="101" t="s">
        <v>91</v>
      </c>
      <c r="G47" s="101" t="s">
        <v>87</v>
      </c>
      <c r="H47" s="101" t="s">
        <v>116</v>
      </c>
      <c r="I47" s="101" t="s">
        <v>89</v>
      </c>
      <c r="J47" s="101" t="s">
        <v>81</v>
      </c>
      <c r="K47" s="101" t="s">
        <v>82</v>
      </c>
      <c r="L47" s="101" t="s">
        <v>12</v>
      </c>
      <c r="M47" s="101" t="s">
        <v>13</v>
      </c>
      <c r="N47" s="373" t="s">
        <v>10</v>
      </c>
      <c r="O47" s="528" t="s">
        <v>173</v>
      </c>
      <c r="P47" s="52"/>
      <c r="Q47" s="613" t="s">
        <v>339</v>
      </c>
      <c r="R47" s="52"/>
      <c r="S47" s="134"/>
      <c r="T47" s="66"/>
      <c r="U47" s="66"/>
    </row>
    <row r="48" spans="1:21" s="4" customFormat="1" ht="24" customHeight="1" x14ac:dyDescent="0.3">
      <c r="A48" s="489" t="s">
        <v>337</v>
      </c>
      <c r="B48" s="256"/>
      <c r="C48" s="256"/>
      <c r="D48" s="256"/>
      <c r="E48" s="256"/>
      <c r="F48" s="256"/>
      <c r="G48" s="256"/>
      <c r="H48" s="256"/>
      <c r="I48" s="256"/>
      <c r="J48" s="256"/>
      <c r="K48" s="256"/>
      <c r="L48" s="256"/>
      <c r="M48" s="256"/>
      <c r="N48" s="374">
        <f>SUM(B48:M48)</f>
        <v>0</v>
      </c>
      <c r="O48" s="530"/>
      <c r="P48" s="52"/>
      <c r="Q48" s="614"/>
      <c r="R48" s="52"/>
      <c r="S48" s="134"/>
      <c r="T48" s="66"/>
      <c r="U48" s="66"/>
    </row>
    <row r="49" spans="1:21" s="4" customFormat="1" ht="24.75" customHeight="1" x14ac:dyDescent="0.3">
      <c r="A49" s="489" t="s">
        <v>338</v>
      </c>
      <c r="B49" s="256"/>
      <c r="C49" s="256"/>
      <c r="D49" s="256"/>
      <c r="E49" s="256"/>
      <c r="F49" s="256"/>
      <c r="G49" s="256"/>
      <c r="H49" s="256"/>
      <c r="I49" s="256"/>
      <c r="J49" s="256"/>
      <c r="K49" s="256"/>
      <c r="L49" s="256"/>
      <c r="M49" s="256"/>
      <c r="N49" s="374">
        <f>SUM(B49:M49)</f>
        <v>0</v>
      </c>
      <c r="O49" s="530"/>
      <c r="P49" s="52"/>
      <c r="Q49" s="490" t="s">
        <v>340</v>
      </c>
      <c r="R49" s="52"/>
      <c r="S49" s="134"/>
      <c r="T49" s="66"/>
      <c r="U49" s="66"/>
    </row>
    <row r="50" spans="1:21" s="4" customFormat="1" ht="24.75" customHeight="1" x14ac:dyDescent="0.3">
      <c r="A50" s="518" t="s">
        <v>368</v>
      </c>
      <c r="B50" s="723"/>
      <c r="C50" s="723"/>
      <c r="D50" s="723"/>
      <c r="E50" s="723"/>
      <c r="F50" s="723"/>
      <c r="G50" s="723"/>
      <c r="H50" s="723"/>
      <c r="I50" s="723"/>
      <c r="J50" s="723"/>
      <c r="K50" s="723"/>
      <c r="L50" s="723"/>
      <c r="M50" s="723"/>
      <c r="N50" s="724">
        <f>SUM(B50:M50)</f>
        <v>0</v>
      </c>
      <c r="O50" s="719"/>
      <c r="P50" s="52"/>
      <c r="Q50" s="519"/>
      <c r="R50" s="52"/>
      <c r="S50" s="134"/>
      <c r="T50" s="66"/>
      <c r="U50" s="66"/>
    </row>
    <row r="51" spans="1:21" s="4" customFormat="1" ht="19" customHeight="1" x14ac:dyDescent="0.35">
      <c r="A51" s="138"/>
      <c r="B51" s="106"/>
      <c r="C51" s="106"/>
      <c r="D51" s="106"/>
      <c r="E51" s="85"/>
      <c r="F51" s="85"/>
      <c r="G51" s="85"/>
      <c r="H51" s="85"/>
      <c r="I51" s="85"/>
      <c r="J51" s="85"/>
      <c r="K51" s="85"/>
      <c r="L51" s="85"/>
      <c r="M51" s="85"/>
      <c r="N51" s="2"/>
      <c r="O51" s="524"/>
      <c r="P51" s="52"/>
      <c r="Q51" s="262"/>
      <c r="R51" s="52"/>
      <c r="S51" s="134"/>
      <c r="T51" s="66"/>
      <c r="U51" s="66"/>
    </row>
    <row r="52" spans="1:21" s="4" customFormat="1" ht="24" customHeight="1" x14ac:dyDescent="0.3">
      <c r="A52" s="88" t="s">
        <v>309</v>
      </c>
      <c r="B52" s="626" t="s">
        <v>365</v>
      </c>
      <c r="C52" s="627"/>
      <c r="D52" s="627"/>
      <c r="E52" s="628"/>
      <c r="F52" s="626" t="s">
        <v>366</v>
      </c>
      <c r="G52" s="627"/>
      <c r="H52" s="627"/>
      <c r="I52" s="628"/>
      <c r="J52" s="626" t="s">
        <v>367</v>
      </c>
      <c r="K52" s="627"/>
      <c r="L52" s="627"/>
      <c r="M52" s="628"/>
      <c r="N52" s="373" t="s">
        <v>10</v>
      </c>
      <c r="O52" s="528" t="s">
        <v>173</v>
      </c>
      <c r="P52" s="52"/>
      <c r="Q52" s="615" t="s">
        <v>231</v>
      </c>
      <c r="R52" s="52"/>
      <c r="S52" s="134"/>
      <c r="T52" s="66"/>
      <c r="U52" s="66"/>
    </row>
    <row r="53" spans="1:21" s="4" customFormat="1" ht="24.75" customHeight="1" x14ac:dyDescent="0.3">
      <c r="A53" s="89" t="s">
        <v>229</v>
      </c>
      <c r="B53" s="629">
        <f>+'6 - Special Purpose Funding'!F61</f>
        <v>0</v>
      </c>
      <c r="C53" s="630"/>
      <c r="D53" s="630"/>
      <c r="E53" s="631"/>
      <c r="F53" s="629">
        <f>+'6 - Special Purpose Funding'!L16</f>
        <v>0</v>
      </c>
      <c r="G53" s="630"/>
      <c r="H53" s="630"/>
      <c r="I53" s="631"/>
      <c r="J53" s="629">
        <f>+'6 - Special Purpose Funding'!L25</f>
        <v>0</v>
      </c>
      <c r="K53" s="630"/>
      <c r="L53" s="630"/>
      <c r="M53" s="631"/>
      <c r="N53" s="374">
        <f>SUM(B53:M53)</f>
        <v>0</v>
      </c>
      <c r="O53" s="530">
        <f>+'6 - Special Purpose Funding'!L16+'6 - Special Purpose Funding'!L25+'6 - Special Purpose Funding'!F61</f>
        <v>0</v>
      </c>
      <c r="P53" s="52"/>
      <c r="Q53" s="616"/>
      <c r="R53" s="52"/>
      <c r="S53" s="134"/>
      <c r="T53" s="66"/>
      <c r="U53" s="66"/>
    </row>
    <row r="54" spans="1:21" s="4" customFormat="1" ht="19" customHeight="1" x14ac:dyDescent="0.3">
      <c r="A54" s="106"/>
      <c r="B54" s="85"/>
      <c r="C54" s="85"/>
      <c r="D54" s="85"/>
      <c r="E54" s="85"/>
      <c r="F54" s="85"/>
      <c r="G54" s="85"/>
      <c r="H54" s="85"/>
      <c r="I54" s="85"/>
      <c r="J54" s="85"/>
      <c r="K54" s="85"/>
      <c r="L54" s="85"/>
      <c r="M54" s="85"/>
      <c r="N54" s="85"/>
      <c r="O54" s="531"/>
      <c r="P54" s="52"/>
      <c r="Q54" s="262"/>
      <c r="R54" s="52"/>
      <c r="S54" s="134"/>
      <c r="T54" s="66"/>
      <c r="U54" s="66"/>
    </row>
    <row r="55" spans="1:21" s="4" customFormat="1" ht="25.75" customHeight="1" x14ac:dyDescent="0.3">
      <c r="A55" s="92" t="s">
        <v>177</v>
      </c>
      <c r="B55" s="101" t="s">
        <v>166</v>
      </c>
      <c r="C55" s="101" t="s">
        <v>167</v>
      </c>
      <c r="D55" s="101" t="s">
        <v>168</v>
      </c>
      <c r="E55" s="101" t="s">
        <v>90</v>
      </c>
      <c r="F55" s="101" t="s">
        <v>91</v>
      </c>
      <c r="G55" s="101" t="s">
        <v>87</v>
      </c>
      <c r="H55" s="101" t="s">
        <v>116</v>
      </c>
      <c r="I55" s="101" t="s">
        <v>89</v>
      </c>
      <c r="J55" s="101" t="s">
        <v>81</v>
      </c>
      <c r="K55" s="101" t="s">
        <v>82</v>
      </c>
      <c r="L55" s="101" t="s">
        <v>12</v>
      </c>
      <c r="M55" s="101" t="s">
        <v>13</v>
      </c>
      <c r="N55" s="373" t="s">
        <v>10</v>
      </c>
      <c r="O55" s="528" t="s">
        <v>173</v>
      </c>
      <c r="P55" s="52"/>
      <c r="Q55" s="619" t="s">
        <v>125</v>
      </c>
      <c r="R55" s="52"/>
      <c r="S55" s="134"/>
      <c r="T55" s="66"/>
      <c r="U55" s="66"/>
    </row>
    <row r="56" spans="1:21" s="4" customFormat="1" ht="19" customHeight="1" x14ac:dyDescent="0.3">
      <c r="A56" s="91" t="s">
        <v>16</v>
      </c>
      <c r="B56" s="255"/>
      <c r="C56" s="255"/>
      <c r="D56" s="255"/>
      <c r="E56" s="255"/>
      <c r="F56" s="255"/>
      <c r="G56" s="255"/>
      <c r="H56" s="255"/>
      <c r="I56" s="255"/>
      <c r="J56" s="255"/>
      <c r="K56" s="255"/>
      <c r="L56" s="255"/>
      <c r="M56" s="255"/>
      <c r="N56" s="374">
        <f t="shared" ref="N56:N62" si="3">SUM(B56:M56)</f>
        <v>0</v>
      </c>
      <c r="O56" s="532"/>
      <c r="P56" s="52"/>
      <c r="Q56" s="620"/>
      <c r="R56" s="52"/>
      <c r="S56" s="134"/>
      <c r="T56" s="66"/>
      <c r="U56" s="66"/>
    </row>
    <row r="57" spans="1:21" s="4" customFormat="1" ht="19" customHeight="1" x14ac:dyDescent="0.3">
      <c r="A57" s="91" t="s">
        <v>20</v>
      </c>
      <c r="B57" s="255"/>
      <c r="C57" s="255"/>
      <c r="D57" s="255"/>
      <c r="E57" s="255"/>
      <c r="F57" s="255"/>
      <c r="G57" s="255"/>
      <c r="H57" s="255"/>
      <c r="I57" s="255"/>
      <c r="J57" s="255"/>
      <c r="K57" s="255"/>
      <c r="L57" s="255"/>
      <c r="M57" s="255"/>
      <c r="N57" s="374">
        <f t="shared" si="3"/>
        <v>0</v>
      </c>
      <c r="O57" s="532"/>
      <c r="P57" s="52"/>
      <c r="Q57" s="264" t="s">
        <v>323</v>
      </c>
      <c r="R57" s="52"/>
      <c r="S57" s="134"/>
      <c r="T57" s="66"/>
      <c r="U57" s="66"/>
    </row>
    <row r="58" spans="1:21" s="4" customFormat="1" ht="19" customHeight="1" x14ac:dyDescent="0.3">
      <c r="A58" s="91" t="s">
        <v>17</v>
      </c>
      <c r="B58" s="255"/>
      <c r="C58" s="255"/>
      <c r="D58" s="255"/>
      <c r="E58" s="255"/>
      <c r="F58" s="255"/>
      <c r="G58" s="255"/>
      <c r="H58" s="255"/>
      <c r="I58" s="255"/>
      <c r="J58" s="255"/>
      <c r="K58" s="255"/>
      <c r="L58" s="255"/>
      <c r="M58" s="255"/>
      <c r="N58" s="374">
        <f t="shared" si="3"/>
        <v>0</v>
      </c>
      <c r="O58" s="532"/>
      <c r="P58" s="52"/>
      <c r="Q58" s="264"/>
      <c r="R58" s="52"/>
      <c r="S58" s="134"/>
      <c r="T58" s="66"/>
      <c r="U58" s="66"/>
    </row>
    <row r="59" spans="1:21" s="4" customFormat="1" ht="19" customHeight="1" x14ac:dyDescent="0.3">
      <c r="A59" s="91" t="s">
        <v>76</v>
      </c>
      <c r="B59" s="255"/>
      <c r="C59" s="255"/>
      <c r="D59" s="255"/>
      <c r="E59" s="255"/>
      <c r="F59" s="255"/>
      <c r="G59" s="255"/>
      <c r="H59" s="255"/>
      <c r="I59" s="255"/>
      <c r="J59" s="255"/>
      <c r="K59" s="255"/>
      <c r="L59" s="255"/>
      <c r="M59" s="255"/>
      <c r="N59" s="374">
        <f t="shared" si="3"/>
        <v>0</v>
      </c>
      <c r="O59" s="532"/>
      <c r="P59" s="52"/>
      <c r="Q59" s="264"/>
      <c r="R59" s="52"/>
      <c r="S59" s="134"/>
      <c r="T59" s="66"/>
      <c r="U59" s="66"/>
    </row>
    <row r="60" spans="1:21" s="4" customFormat="1" ht="19" customHeight="1" x14ac:dyDescent="0.3">
      <c r="A60" s="91" t="s">
        <v>18</v>
      </c>
      <c r="B60" s="255"/>
      <c r="C60" s="255"/>
      <c r="D60" s="255"/>
      <c r="E60" s="255"/>
      <c r="F60" s="255"/>
      <c r="G60" s="255"/>
      <c r="H60" s="255"/>
      <c r="I60" s="255"/>
      <c r="J60" s="255"/>
      <c r="K60" s="255"/>
      <c r="L60" s="255"/>
      <c r="M60" s="255"/>
      <c r="N60" s="374">
        <f t="shared" si="3"/>
        <v>0</v>
      </c>
      <c r="O60" s="532"/>
      <c r="P60" s="52"/>
      <c r="Q60" s="264"/>
      <c r="R60" s="52"/>
      <c r="S60" s="134"/>
      <c r="T60" s="66"/>
      <c r="U60" s="66"/>
    </row>
    <row r="61" spans="1:21" s="4" customFormat="1" ht="19" customHeight="1" x14ac:dyDescent="0.3">
      <c r="A61" s="91" t="s">
        <v>19</v>
      </c>
      <c r="B61" s="255"/>
      <c r="C61" s="255"/>
      <c r="D61" s="255"/>
      <c r="E61" s="255"/>
      <c r="F61" s="255"/>
      <c r="G61" s="255"/>
      <c r="H61" s="255"/>
      <c r="I61" s="255"/>
      <c r="J61" s="255"/>
      <c r="K61" s="255"/>
      <c r="L61" s="255"/>
      <c r="M61" s="255"/>
      <c r="N61" s="374">
        <f t="shared" si="3"/>
        <v>0</v>
      </c>
      <c r="O61" s="532"/>
      <c r="P61" s="52"/>
      <c r="Q61" s="264"/>
      <c r="R61" s="52"/>
      <c r="S61" s="134"/>
      <c r="T61" s="66"/>
      <c r="U61" s="66"/>
    </row>
    <row r="62" spans="1:21" s="4" customFormat="1" ht="26" x14ac:dyDescent="0.3">
      <c r="A62" s="91" t="s">
        <v>194</v>
      </c>
      <c r="B62" s="255"/>
      <c r="C62" s="255"/>
      <c r="D62" s="255"/>
      <c r="E62" s="255"/>
      <c r="F62" s="255"/>
      <c r="G62" s="255"/>
      <c r="H62" s="255"/>
      <c r="I62" s="255"/>
      <c r="J62" s="255"/>
      <c r="K62" s="255"/>
      <c r="L62" s="255"/>
      <c r="M62" s="255"/>
      <c r="N62" s="374">
        <f t="shared" si="3"/>
        <v>0</v>
      </c>
      <c r="O62" s="541"/>
      <c r="P62" s="52"/>
      <c r="Q62" s="264"/>
      <c r="R62" s="52"/>
      <c r="S62" s="134"/>
      <c r="T62" s="66"/>
      <c r="U62" s="66"/>
    </row>
    <row r="63" spans="1:21" s="4" customFormat="1" ht="17.5" customHeight="1" x14ac:dyDescent="0.3">
      <c r="A63" s="422" t="s">
        <v>187</v>
      </c>
      <c r="B63" s="148">
        <f t="shared" ref="B63:O63" si="4">SUM(B56:B62)</f>
        <v>0</v>
      </c>
      <c r="C63" s="148">
        <f t="shared" si="4"/>
        <v>0</v>
      </c>
      <c r="D63" s="148">
        <f t="shared" si="4"/>
        <v>0</v>
      </c>
      <c r="E63" s="148">
        <f t="shared" si="4"/>
        <v>0</v>
      </c>
      <c r="F63" s="148">
        <f t="shared" si="4"/>
        <v>0</v>
      </c>
      <c r="G63" s="148">
        <f t="shared" si="4"/>
        <v>0</v>
      </c>
      <c r="H63" s="148">
        <f t="shared" si="4"/>
        <v>0</v>
      </c>
      <c r="I63" s="148">
        <f t="shared" si="4"/>
        <v>0</v>
      </c>
      <c r="J63" s="148">
        <f t="shared" si="4"/>
        <v>0</v>
      </c>
      <c r="K63" s="148">
        <f t="shared" si="4"/>
        <v>0</v>
      </c>
      <c r="L63" s="148">
        <f t="shared" si="4"/>
        <v>0</v>
      </c>
      <c r="M63" s="148">
        <f t="shared" si="4"/>
        <v>0</v>
      </c>
      <c r="N63" s="376">
        <f t="shared" si="4"/>
        <v>0</v>
      </c>
      <c r="O63" s="542">
        <f t="shared" si="4"/>
        <v>0</v>
      </c>
      <c r="P63" s="52"/>
      <c r="Q63" s="264"/>
      <c r="R63" s="52"/>
      <c r="S63" s="134"/>
      <c r="T63" s="66"/>
      <c r="U63" s="66"/>
    </row>
    <row r="64" spans="1:21" s="5" customFormat="1" ht="19" customHeight="1" x14ac:dyDescent="0.3">
      <c r="A64" s="153"/>
      <c r="B64" s="153"/>
      <c r="C64" s="153"/>
      <c r="D64" s="153"/>
      <c r="E64" s="151"/>
      <c r="F64" s="151"/>
      <c r="G64" s="151"/>
      <c r="H64" s="611" t="str">
        <f>IF(O63-B10&gt;0,"Claimed Admin Expenses exceed Admin Allocation. Please revise.","")</f>
        <v/>
      </c>
      <c r="I64" s="611"/>
      <c r="J64" s="611"/>
      <c r="K64" s="611"/>
      <c r="L64" s="611"/>
      <c r="M64" s="611"/>
      <c r="N64" s="611"/>
      <c r="O64" s="612"/>
      <c r="P64" s="478"/>
      <c r="Q64" s="265"/>
      <c r="R64" s="52"/>
      <c r="S64" s="134"/>
      <c r="T64" s="73"/>
      <c r="U64" s="73"/>
    </row>
    <row r="65" spans="1:21" s="371" customFormat="1" ht="19" customHeight="1" thickBot="1" x14ac:dyDescent="0.35">
      <c r="A65" s="80" t="s">
        <v>188</v>
      </c>
      <c r="B65" s="367">
        <f t="shared" ref="B65:N65" si="5">B63+B45+B44+B39+B36+B26+B21+B19</f>
        <v>0</v>
      </c>
      <c r="C65" s="367">
        <f t="shared" si="5"/>
        <v>0</v>
      </c>
      <c r="D65" s="367">
        <f t="shared" si="5"/>
        <v>0</v>
      </c>
      <c r="E65" s="367">
        <f t="shared" si="5"/>
        <v>0</v>
      </c>
      <c r="F65" s="367">
        <f t="shared" si="5"/>
        <v>0</v>
      </c>
      <c r="G65" s="367">
        <f t="shared" si="5"/>
        <v>0</v>
      </c>
      <c r="H65" s="367">
        <f t="shared" si="5"/>
        <v>0</v>
      </c>
      <c r="I65" s="367">
        <f t="shared" si="5"/>
        <v>0</v>
      </c>
      <c r="J65" s="367">
        <f t="shared" si="5"/>
        <v>0</v>
      </c>
      <c r="K65" s="367">
        <f t="shared" si="5"/>
        <v>0</v>
      </c>
      <c r="L65" s="367">
        <f t="shared" si="5"/>
        <v>0</v>
      </c>
      <c r="M65" s="367">
        <f t="shared" si="5"/>
        <v>0</v>
      </c>
      <c r="N65" s="377">
        <f t="shared" si="5"/>
        <v>0</v>
      </c>
      <c r="O65" s="381">
        <f>O63+O45+O44+O39+O36+O26+O21+O19+O30+O49+O53+O48</f>
        <v>0</v>
      </c>
      <c r="P65" s="54"/>
      <c r="Q65" s="368"/>
      <c r="R65" s="54"/>
      <c r="S65" s="369"/>
      <c r="T65" s="370"/>
      <c r="U65" s="370"/>
    </row>
    <row r="66" spans="1:21" s="4" customFormat="1" ht="19" customHeight="1" thickTop="1" x14ac:dyDescent="0.3">
      <c r="A66" s="93"/>
      <c r="B66" s="94"/>
      <c r="C66" s="94"/>
      <c r="D66" s="94"/>
      <c r="E66" s="94"/>
      <c r="F66" s="94"/>
      <c r="G66" s="94"/>
      <c r="H66" s="94"/>
      <c r="I66" s="94"/>
      <c r="J66" s="94"/>
      <c r="K66" s="94"/>
      <c r="L66" s="94"/>
      <c r="M66" s="94"/>
      <c r="N66" s="94"/>
      <c r="O66" s="382"/>
      <c r="P66" s="52"/>
      <c r="Q66" s="55"/>
      <c r="R66" s="52"/>
      <c r="S66" s="66"/>
      <c r="T66" s="66"/>
      <c r="U66" s="66"/>
    </row>
    <row r="67" spans="1:21" ht="14" x14ac:dyDescent="0.3">
      <c r="A67" s="55"/>
      <c r="B67" s="55"/>
      <c r="C67" s="55"/>
      <c r="D67" s="55"/>
      <c r="E67" s="95"/>
      <c r="F67" s="95"/>
      <c r="G67" s="95"/>
      <c r="H67" s="95"/>
      <c r="I67" s="95"/>
      <c r="J67" s="95"/>
      <c r="K67" s="95"/>
      <c r="L67" s="95"/>
      <c r="M67" s="95"/>
      <c r="N67" s="95"/>
      <c r="O67" s="95"/>
      <c r="P67" s="95"/>
      <c r="Q67" s="55"/>
      <c r="R67" s="52"/>
      <c r="S67" s="55"/>
      <c r="T67" s="55"/>
      <c r="U67" s="55"/>
    </row>
    <row r="68" spans="1:21" ht="14" hidden="1" x14ac:dyDescent="0.3">
      <c r="A68" s="58"/>
      <c r="B68" s="58"/>
      <c r="C68" s="58"/>
      <c r="D68" s="58"/>
      <c r="E68" s="95"/>
      <c r="F68" s="95"/>
      <c r="G68" s="95"/>
      <c r="H68" s="95"/>
      <c r="I68" s="95"/>
      <c r="J68" s="95"/>
      <c r="K68" s="95"/>
      <c r="L68" s="95"/>
      <c r="M68" s="95"/>
      <c r="N68" s="95"/>
      <c r="O68" s="95"/>
      <c r="P68" s="95"/>
      <c r="Q68" s="55"/>
      <c r="R68" s="52"/>
      <c r="S68" s="55"/>
      <c r="T68" s="55"/>
      <c r="U68" s="55"/>
    </row>
    <row r="69" spans="1:21" ht="14" hidden="1" x14ac:dyDescent="0.3">
      <c r="A69" s="55"/>
      <c r="B69" s="55"/>
      <c r="C69" s="55"/>
      <c r="D69" s="55"/>
      <c r="E69" s="95"/>
      <c r="F69" s="96"/>
      <c r="G69" s="95"/>
      <c r="H69" s="95"/>
      <c r="I69" s="95"/>
      <c r="J69" s="95"/>
      <c r="K69" s="95"/>
      <c r="L69" s="95"/>
      <c r="M69" s="95"/>
      <c r="N69" s="95"/>
      <c r="O69" s="95"/>
      <c r="P69" s="95"/>
      <c r="Q69" s="55"/>
      <c r="R69" s="52"/>
      <c r="S69" s="55"/>
      <c r="T69" s="55"/>
      <c r="U69" s="55"/>
    </row>
    <row r="70" spans="1:21" x14ac:dyDescent="0.35">
      <c r="A70" s="107" t="s">
        <v>185</v>
      </c>
      <c r="B70" s="55"/>
      <c r="C70" s="55"/>
      <c r="D70" s="55"/>
      <c r="E70" s="95"/>
      <c r="F70" s="95"/>
      <c r="G70" s="95"/>
      <c r="H70" s="95"/>
      <c r="I70" s="95"/>
      <c r="J70" s="95"/>
      <c r="K70" s="95"/>
      <c r="L70" s="95"/>
      <c r="M70" s="95"/>
      <c r="N70" s="95"/>
      <c r="O70" s="95"/>
      <c r="P70" s="95"/>
      <c r="Q70" s="55"/>
      <c r="R70" s="52"/>
      <c r="S70" s="55"/>
      <c r="T70" s="55"/>
      <c r="U70" s="55"/>
    </row>
    <row r="71" spans="1:21" ht="33" customHeight="1" x14ac:dyDescent="0.3">
      <c r="A71" s="80" t="s">
        <v>100</v>
      </c>
      <c r="B71" s="101" t="s">
        <v>172</v>
      </c>
      <c r="C71" s="101" t="s">
        <v>171</v>
      </c>
      <c r="D71" s="101" t="s">
        <v>170</v>
      </c>
      <c r="E71" s="101" t="s">
        <v>64</v>
      </c>
      <c r="F71" s="101" t="s">
        <v>65</v>
      </c>
      <c r="G71" s="101" t="s">
        <v>66</v>
      </c>
      <c r="H71" s="101" t="s">
        <v>67</v>
      </c>
      <c r="I71" s="101" t="s">
        <v>68</v>
      </c>
      <c r="J71" s="101" t="s">
        <v>69</v>
      </c>
      <c r="K71" s="101" t="s">
        <v>70</v>
      </c>
      <c r="L71" s="101" t="s">
        <v>71</v>
      </c>
      <c r="M71" s="101" t="s">
        <v>72</v>
      </c>
      <c r="N71" s="373" t="s">
        <v>10</v>
      </c>
      <c r="O71" s="379" t="s">
        <v>173</v>
      </c>
      <c r="P71" s="52"/>
      <c r="Q71" s="101" t="s">
        <v>5</v>
      </c>
      <c r="R71" s="52"/>
      <c r="S71" s="101" t="s">
        <v>6</v>
      </c>
      <c r="T71" s="55"/>
      <c r="U71" s="55"/>
    </row>
    <row r="72" spans="1:21" ht="19" customHeight="1" x14ac:dyDescent="0.3">
      <c r="A72" s="55"/>
      <c r="B72" s="55"/>
      <c r="C72" s="55"/>
      <c r="D72" s="55"/>
      <c r="E72" s="97"/>
      <c r="F72" s="95"/>
      <c r="G72" s="95"/>
      <c r="H72" s="95"/>
      <c r="I72" s="95"/>
      <c r="J72" s="95"/>
      <c r="K72" s="95"/>
      <c r="L72" s="95"/>
      <c r="M72" s="95"/>
      <c r="N72" s="95"/>
      <c r="O72" s="383"/>
      <c r="P72" s="52"/>
      <c r="Q72" s="619" t="s">
        <v>320</v>
      </c>
      <c r="R72" s="52"/>
      <c r="S72" s="617"/>
      <c r="T72" s="55"/>
      <c r="U72" s="55"/>
    </row>
    <row r="73" spans="1:21" ht="19" customHeight="1" x14ac:dyDescent="0.3">
      <c r="A73" s="98" t="s">
        <v>14</v>
      </c>
      <c r="B73" s="98"/>
      <c r="C73" s="98"/>
      <c r="D73" s="98"/>
      <c r="E73" s="95"/>
      <c r="F73" s="95"/>
      <c r="G73" s="95"/>
      <c r="H73" s="95"/>
      <c r="I73" s="95"/>
      <c r="J73" s="95"/>
      <c r="K73" s="95"/>
      <c r="L73" s="95"/>
      <c r="M73" s="95"/>
      <c r="N73" s="95"/>
      <c r="O73" s="383"/>
      <c r="P73" s="52"/>
      <c r="Q73" s="620"/>
      <c r="R73" s="52"/>
      <c r="S73" s="618"/>
      <c r="T73" s="55"/>
      <c r="U73" s="55"/>
    </row>
    <row r="74" spans="1:21" ht="19" customHeight="1" x14ac:dyDescent="0.3">
      <c r="A74" s="419" t="s">
        <v>2</v>
      </c>
      <c r="B74" s="254"/>
      <c r="C74" s="254"/>
      <c r="D74" s="254"/>
      <c r="E74" s="254"/>
      <c r="F74" s="254"/>
      <c r="G74" s="254"/>
      <c r="H74" s="254"/>
      <c r="I74" s="254"/>
      <c r="J74" s="254"/>
      <c r="K74" s="254"/>
      <c r="L74" s="254"/>
      <c r="M74" s="254"/>
      <c r="N74" s="374">
        <f>SUM(B74:M74)</f>
        <v>0</v>
      </c>
      <c r="O74" s="380"/>
      <c r="P74" s="52"/>
      <c r="Q74" s="268" t="s">
        <v>195</v>
      </c>
      <c r="R74" s="52"/>
      <c r="S74" s="134"/>
      <c r="T74" s="55"/>
      <c r="U74" s="55"/>
    </row>
    <row r="75" spans="1:21" ht="19" customHeight="1" x14ac:dyDescent="0.3">
      <c r="A75" s="419" t="s">
        <v>207</v>
      </c>
      <c r="B75" s="254"/>
      <c r="C75" s="254"/>
      <c r="D75" s="254"/>
      <c r="E75" s="254"/>
      <c r="F75" s="254"/>
      <c r="G75" s="254"/>
      <c r="H75" s="254"/>
      <c r="I75" s="254"/>
      <c r="J75" s="254"/>
      <c r="K75" s="254"/>
      <c r="L75" s="254"/>
      <c r="M75" s="254"/>
      <c r="N75" s="374">
        <f t="shared" ref="N75:N83" si="6">SUM(B75:M75)</f>
        <v>0</v>
      </c>
      <c r="O75" s="380"/>
      <c r="P75" s="52"/>
      <c r="Q75" s="266" t="s">
        <v>15</v>
      </c>
      <c r="R75" s="52"/>
      <c r="S75" s="134"/>
      <c r="T75" s="55"/>
      <c r="U75" s="55"/>
    </row>
    <row r="76" spans="1:21" ht="19" customHeight="1" x14ac:dyDescent="0.3">
      <c r="A76" s="419" t="s">
        <v>1</v>
      </c>
      <c r="B76" s="254"/>
      <c r="C76" s="254"/>
      <c r="D76" s="254"/>
      <c r="E76" s="254"/>
      <c r="F76" s="254"/>
      <c r="G76" s="254"/>
      <c r="H76" s="254"/>
      <c r="I76" s="254"/>
      <c r="J76" s="254"/>
      <c r="K76" s="254"/>
      <c r="L76" s="254"/>
      <c r="M76" s="254"/>
      <c r="N76" s="374">
        <f t="shared" si="6"/>
        <v>0</v>
      </c>
      <c r="O76" s="380"/>
      <c r="P76" s="52"/>
      <c r="Q76" s="266" t="s">
        <v>15</v>
      </c>
      <c r="R76" s="52"/>
      <c r="S76" s="134"/>
      <c r="T76" s="55"/>
      <c r="U76" s="55"/>
    </row>
    <row r="77" spans="1:21" ht="19" customHeight="1" x14ac:dyDescent="0.3">
      <c r="A77" s="419" t="s">
        <v>208</v>
      </c>
      <c r="B77" s="254"/>
      <c r="C77" s="254"/>
      <c r="D77" s="254"/>
      <c r="E77" s="254"/>
      <c r="F77" s="254"/>
      <c r="G77" s="254"/>
      <c r="H77" s="254"/>
      <c r="I77" s="254"/>
      <c r="J77" s="254"/>
      <c r="K77" s="254"/>
      <c r="L77" s="254"/>
      <c r="M77" s="254"/>
      <c r="N77" s="374">
        <f t="shared" si="6"/>
        <v>0</v>
      </c>
      <c r="O77" s="380"/>
      <c r="P77" s="52"/>
      <c r="Q77" s="266" t="s">
        <v>15</v>
      </c>
      <c r="R77" s="52"/>
      <c r="S77" s="134"/>
      <c r="T77" s="55"/>
      <c r="U77" s="55"/>
    </row>
    <row r="78" spans="1:21" ht="19" customHeight="1" x14ac:dyDescent="0.3">
      <c r="A78" s="419" t="s">
        <v>77</v>
      </c>
      <c r="B78" s="254"/>
      <c r="C78" s="254"/>
      <c r="D78" s="254"/>
      <c r="E78" s="254"/>
      <c r="F78" s="254"/>
      <c r="G78" s="254"/>
      <c r="H78" s="254"/>
      <c r="I78" s="254"/>
      <c r="J78" s="254"/>
      <c r="K78" s="254"/>
      <c r="L78" s="254"/>
      <c r="M78" s="254"/>
      <c r="N78" s="374">
        <f t="shared" si="6"/>
        <v>0</v>
      </c>
      <c r="O78" s="380"/>
      <c r="P78" s="52"/>
      <c r="Q78" s="266" t="s">
        <v>319</v>
      </c>
      <c r="R78" s="52"/>
      <c r="S78" s="134"/>
      <c r="T78" s="55"/>
      <c r="U78" s="55"/>
    </row>
    <row r="79" spans="1:21" ht="30" customHeight="1" x14ac:dyDescent="0.3">
      <c r="A79" s="419" t="s">
        <v>11</v>
      </c>
      <c r="B79" s="254"/>
      <c r="C79" s="254"/>
      <c r="D79" s="254"/>
      <c r="E79" s="254"/>
      <c r="F79" s="254"/>
      <c r="G79" s="254"/>
      <c r="H79" s="254"/>
      <c r="I79" s="254"/>
      <c r="J79" s="254"/>
      <c r="K79" s="254"/>
      <c r="L79" s="254"/>
      <c r="M79" s="254"/>
      <c r="N79" s="374">
        <f t="shared" si="6"/>
        <v>0</v>
      </c>
      <c r="O79" s="380"/>
      <c r="P79" s="52"/>
      <c r="Q79" s="267" t="s">
        <v>321</v>
      </c>
      <c r="R79" s="52"/>
      <c r="S79" s="134"/>
      <c r="T79" s="55"/>
      <c r="U79" s="55"/>
    </row>
    <row r="80" spans="1:21" ht="25.75" customHeight="1" x14ac:dyDescent="0.3">
      <c r="A80" s="419" t="s">
        <v>318</v>
      </c>
      <c r="B80" s="254"/>
      <c r="C80" s="254"/>
      <c r="D80" s="254"/>
      <c r="E80" s="254"/>
      <c r="F80" s="254"/>
      <c r="G80" s="254"/>
      <c r="H80" s="254"/>
      <c r="I80" s="254"/>
      <c r="J80" s="254"/>
      <c r="K80" s="254"/>
      <c r="L80" s="254"/>
      <c r="M80" s="254"/>
      <c r="N80" s="374">
        <f t="shared" si="6"/>
        <v>0</v>
      </c>
      <c r="O80" s="380"/>
      <c r="P80" s="52"/>
      <c r="Q80" s="267"/>
      <c r="R80" s="52"/>
      <c r="S80" s="134"/>
      <c r="T80" s="55"/>
      <c r="U80" s="55"/>
    </row>
    <row r="81" spans="1:21" ht="19" customHeight="1" x14ac:dyDescent="0.3">
      <c r="A81" s="419" t="s">
        <v>3</v>
      </c>
      <c r="B81" s="254"/>
      <c r="C81" s="254"/>
      <c r="D81" s="254"/>
      <c r="E81" s="254"/>
      <c r="F81" s="254"/>
      <c r="G81" s="254"/>
      <c r="H81" s="254"/>
      <c r="I81" s="254"/>
      <c r="J81" s="254"/>
      <c r="K81" s="254"/>
      <c r="L81" s="254"/>
      <c r="M81" s="254"/>
      <c r="N81" s="374">
        <f t="shared" si="6"/>
        <v>0</v>
      </c>
      <c r="O81" s="380"/>
      <c r="P81" s="52"/>
      <c r="Q81" s="267"/>
      <c r="R81" s="52"/>
      <c r="S81" s="134"/>
      <c r="T81" s="55"/>
      <c r="U81" s="55"/>
    </row>
    <row r="82" spans="1:21" ht="19" customHeight="1" x14ac:dyDescent="0.3">
      <c r="A82" s="419" t="s">
        <v>317</v>
      </c>
      <c r="B82" s="254"/>
      <c r="C82" s="254"/>
      <c r="D82" s="254"/>
      <c r="E82" s="254"/>
      <c r="F82" s="254"/>
      <c r="G82" s="254"/>
      <c r="H82" s="254"/>
      <c r="I82" s="254"/>
      <c r="J82" s="254"/>
      <c r="K82" s="254"/>
      <c r="L82" s="254"/>
      <c r="M82" s="254"/>
      <c r="N82" s="374">
        <f t="shared" si="6"/>
        <v>0</v>
      </c>
      <c r="O82" s="380"/>
      <c r="P82" s="52"/>
      <c r="Q82" s="267" t="s">
        <v>126</v>
      </c>
      <c r="R82" s="52"/>
      <c r="S82" s="134"/>
      <c r="T82" s="55"/>
      <c r="U82" s="55"/>
    </row>
    <row r="83" spans="1:21" ht="19" customHeight="1" x14ac:dyDescent="0.3">
      <c r="A83" s="419" t="s">
        <v>0</v>
      </c>
      <c r="B83" s="254"/>
      <c r="C83" s="254"/>
      <c r="D83" s="254"/>
      <c r="E83" s="254"/>
      <c r="F83" s="254"/>
      <c r="G83" s="254"/>
      <c r="H83" s="254"/>
      <c r="I83" s="254"/>
      <c r="J83" s="254"/>
      <c r="K83" s="254"/>
      <c r="L83" s="254"/>
      <c r="M83" s="254"/>
      <c r="N83" s="374">
        <f t="shared" si="6"/>
        <v>0</v>
      </c>
      <c r="O83" s="380"/>
      <c r="P83" s="52"/>
      <c r="Q83" s="266" t="s">
        <v>15</v>
      </c>
      <c r="R83" s="52"/>
      <c r="S83" s="134"/>
      <c r="T83" s="55"/>
      <c r="U83" s="55"/>
    </row>
    <row r="84" spans="1:21" ht="19" customHeight="1" x14ac:dyDescent="0.3">
      <c r="A84" s="419" t="s">
        <v>316</v>
      </c>
      <c r="B84" s="254"/>
      <c r="C84" s="254"/>
      <c r="D84" s="254"/>
      <c r="E84" s="254"/>
      <c r="F84" s="254"/>
      <c r="G84" s="463"/>
      <c r="H84" s="463"/>
      <c r="I84" s="463"/>
      <c r="J84" s="463"/>
      <c r="K84" s="463"/>
      <c r="L84" s="463"/>
      <c r="M84" s="463"/>
      <c r="N84" s="374">
        <f>SUM(B84:F84)</f>
        <v>0</v>
      </c>
      <c r="O84" s="380"/>
      <c r="P84" s="52"/>
      <c r="Q84" s="266" t="s">
        <v>15</v>
      </c>
      <c r="R84" s="52"/>
      <c r="S84" s="134"/>
      <c r="T84" s="55"/>
      <c r="U84" s="55"/>
    </row>
    <row r="85" spans="1:21" ht="19" customHeight="1" x14ac:dyDescent="0.3">
      <c r="A85" s="419" t="s">
        <v>315</v>
      </c>
      <c r="B85" s="254"/>
      <c r="C85" s="254"/>
      <c r="D85" s="254"/>
      <c r="E85" s="254"/>
      <c r="F85" s="254"/>
      <c r="G85" s="463"/>
      <c r="H85" s="463"/>
      <c r="I85" s="463"/>
      <c r="J85" s="463"/>
      <c r="K85" s="463"/>
      <c r="L85" s="463"/>
      <c r="M85" s="463"/>
      <c r="N85" s="374">
        <f>SUM(B85:F85)</f>
        <v>0</v>
      </c>
      <c r="O85" s="380"/>
      <c r="P85" s="52"/>
      <c r="Q85" s="266" t="s">
        <v>15</v>
      </c>
      <c r="R85" s="52"/>
      <c r="S85" s="134"/>
      <c r="T85" s="55"/>
      <c r="U85" s="55"/>
    </row>
    <row r="86" spans="1:21" ht="19" customHeight="1" x14ac:dyDescent="0.3">
      <c r="A86" s="99" t="s">
        <v>8</v>
      </c>
      <c r="B86" s="160">
        <f>SUM(B74:B85)</f>
        <v>0</v>
      </c>
      <c r="C86" s="160">
        <f>SUM(C74:C85)</f>
        <v>0</v>
      </c>
      <c r="D86" s="160">
        <f>SUM(D74:D85)</f>
        <v>0</v>
      </c>
      <c r="E86" s="160">
        <f>SUM(E74:E85)</f>
        <v>0</v>
      </c>
      <c r="F86" s="160">
        <f>SUM(F74:F85)</f>
        <v>0</v>
      </c>
      <c r="G86" s="160">
        <f t="shared" ref="G86:M86" si="7">SUM(G74:G85)</f>
        <v>0</v>
      </c>
      <c r="H86" s="160">
        <f t="shared" si="7"/>
        <v>0</v>
      </c>
      <c r="I86" s="160">
        <f t="shared" si="7"/>
        <v>0</v>
      </c>
      <c r="J86" s="160">
        <f t="shared" si="7"/>
        <v>0</v>
      </c>
      <c r="K86" s="160">
        <f t="shared" si="7"/>
        <v>0</v>
      </c>
      <c r="L86" s="160">
        <f t="shared" si="7"/>
        <v>0</v>
      </c>
      <c r="M86" s="160">
        <f t="shared" si="7"/>
        <v>0</v>
      </c>
      <c r="N86" s="378">
        <f>SUM(N74:N85)</f>
        <v>0</v>
      </c>
      <c r="O86" s="384">
        <f>SUM(O74:O85)</f>
        <v>0</v>
      </c>
      <c r="P86" s="52"/>
      <c r="Q86" s="55"/>
      <c r="R86" s="52"/>
      <c r="S86" s="55"/>
      <c r="T86" s="55"/>
      <c r="U86" s="55"/>
    </row>
    <row r="87" spans="1:21" ht="13.75" customHeight="1" x14ac:dyDescent="0.3">
      <c r="A87" s="55"/>
      <c r="B87" s="161"/>
      <c r="C87" s="161"/>
      <c r="D87" s="161"/>
      <c r="E87" s="161"/>
      <c r="F87" s="161"/>
      <c r="G87" s="161"/>
      <c r="H87" s="161"/>
      <c r="I87" s="161"/>
      <c r="J87" s="161"/>
      <c r="K87" s="161"/>
      <c r="L87" s="161"/>
      <c r="M87" s="161"/>
      <c r="N87" s="161"/>
      <c r="O87" s="385"/>
      <c r="P87" s="52"/>
      <c r="Q87" s="100"/>
      <c r="R87" s="52"/>
      <c r="S87" s="55"/>
      <c r="T87" s="55"/>
      <c r="U87" s="55"/>
    </row>
    <row r="88" spans="1:21" ht="19" customHeight="1" x14ac:dyDescent="0.3">
      <c r="A88" s="128" t="s">
        <v>23</v>
      </c>
      <c r="B88" s="160">
        <f>(0.75*B86)</f>
        <v>0</v>
      </c>
      <c r="C88" s="160">
        <f>(0.75*C86)</f>
        <v>0</v>
      </c>
      <c r="D88" s="160">
        <f>(0.75*D86)</f>
        <v>0</v>
      </c>
      <c r="E88" s="160">
        <f>(0.75*E86)</f>
        <v>0</v>
      </c>
      <c r="F88" s="160">
        <f t="shared" ref="F88:O88" si="8">(0.75*F86)</f>
        <v>0</v>
      </c>
      <c r="G88" s="160">
        <f t="shared" si="8"/>
        <v>0</v>
      </c>
      <c r="H88" s="160">
        <f t="shared" si="8"/>
        <v>0</v>
      </c>
      <c r="I88" s="160">
        <f t="shared" si="8"/>
        <v>0</v>
      </c>
      <c r="J88" s="160">
        <f t="shared" si="8"/>
        <v>0</v>
      </c>
      <c r="K88" s="160">
        <f t="shared" si="8"/>
        <v>0</v>
      </c>
      <c r="L88" s="160">
        <f t="shared" si="8"/>
        <v>0</v>
      </c>
      <c r="M88" s="160">
        <f t="shared" si="8"/>
        <v>0</v>
      </c>
      <c r="N88" s="378">
        <f>SUM(B88:M88)</f>
        <v>0</v>
      </c>
      <c r="O88" s="389">
        <f t="shared" si="8"/>
        <v>0</v>
      </c>
      <c r="P88" s="52"/>
      <c r="Q88" s="266" t="s">
        <v>332</v>
      </c>
      <c r="R88" s="52"/>
      <c r="S88" s="55"/>
      <c r="T88" s="55"/>
      <c r="U88" s="55"/>
    </row>
    <row r="89" spans="1:21" ht="19" customHeight="1" thickBot="1" x14ac:dyDescent="0.35">
      <c r="A89" s="55"/>
      <c r="B89" s="55"/>
      <c r="C89" s="55"/>
      <c r="D89" s="55"/>
      <c r="E89" s="55"/>
      <c r="F89" s="55"/>
      <c r="G89" s="55"/>
      <c r="H89" s="55"/>
      <c r="I89" s="55"/>
      <c r="J89" s="55"/>
      <c r="K89" s="55"/>
      <c r="L89" s="55"/>
      <c r="M89" s="55"/>
      <c r="N89" s="477"/>
      <c r="O89" s="386"/>
      <c r="P89" s="52"/>
      <c r="Q89" s="55"/>
      <c r="R89" s="52"/>
      <c r="S89" s="55"/>
      <c r="T89" s="55"/>
      <c r="U89" s="55"/>
    </row>
    <row r="90" spans="1:21" ht="19" customHeight="1" x14ac:dyDescent="0.35">
      <c r="A90" s="9"/>
      <c r="B90" s="9"/>
      <c r="C90" s="14"/>
      <c r="D90" s="14"/>
      <c r="E90" s="14"/>
      <c r="F90" s="14"/>
    </row>
    <row r="91" spans="1:21" ht="19" customHeight="1" x14ac:dyDescent="0.35">
      <c r="A91" s="13"/>
      <c r="B91" s="13"/>
      <c r="C91" s="13"/>
      <c r="D91" s="13"/>
      <c r="G91" s="9"/>
    </row>
    <row r="92" spans="1:21" ht="19" customHeight="1" x14ac:dyDescent="0.35">
      <c r="A92" s="16"/>
      <c r="B92" s="16"/>
      <c r="C92" s="16"/>
      <c r="D92" s="16"/>
      <c r="E92" s="10"/>
    </row>
    <row r="93" spans="1:21" ht="19" customHeight="1" x14ac:dyDescent="0.35"/>
    <row r="94" spans="1:21" ht="19" customHeight="1" x14ac:dyDescent="0.35"/>
    <row r="95" spans="1:21" ht="19" customHeight="1" x14ac:dyDescent="0.35">
      <c r="E95" s="12"/>
    </row>
    <row r="96" spans="1:21" ht="19" customHeight="1" x14ac:dyDescent="0.35">
      <c r="G96" s="11"/>
    </row>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sheetData>
  <sheetProtection algorithmName="SHA-512" hashValue="bNS+DMA9be5k9lkts/J91+OKO//tPetVaF23LcMppK7ioNoZYdMtANnlCmejAXFmBuv1RnfTlysdDkc0ArTC8g==" saltValue="XF4510ejEmvugFZtQGafSw==" spinCount="100000" sheet="1" selectLockedCells="1"/>
  <mergeCells count="17">
    <mergeCell ref="F53:I53"/>
    <mergeCell ref="J53:M53"/>
    <mergeCell ref="H64:O64"/>
    <mergeCell ref="Q47:Q48"/>
    <mergeCell ref="Q52:Q53"/>
    <mergeCell ref="S72:S73"/>
    <mergeCell ref="Q72:Q73"/>
    <mergeCell ref="Q55:Q56"/>
    <mergeCell ref="Q26:Q28"/>
    <mergeCell ref="Q38:Q41"/>
    <mergeCell ref="Q34:Q35"/>
    <mergeCell ref="Q30:Q32"/>
    <mergeCell ref="E4:L7"/>
    <mergeCell ref="B52:E52"/>
    <mergeCell ref="F52:I52"/>
    <mergeCell ref="J52:M52"/>
    <mergeCell ref="B53:E53"/>
  </mergeCells>
  <phoneticPr fontId="52" type="noConversion"/>
  <conditionalFormatting sqref="P22">
    <cfRule type="colorScale" priority="5">
      <colorScale>
        <cfvo type="num" val="1"/>
        <cfvo type="num" val="1"/>
        <color rgb="FFFF7128"/>
        <color rgb="FFFFEF9C"/>
      </colorScale>
    </cfRule>
  </conditionalFormatting>
  <conditionalFormatting sqref="P23">
    <cfRule type="colorScale" priority="9">
      <colorScale>
        <cfvo type="num" val="1"/>
        <cfvo type="num" val="1"/>
        <color rgb="FFFF7128"/>
        <color rgb="FFFFEF9C"/>
      </colorScale>
    </cfRule>
  </conditionalFormatting>
  <conditionalFormatting sqref="P24">
    <cfRule type="colorScale" priority="8">
      <colorScale>
        <cfvo type="num" val="1"/>
        <cfvo type="num" val="1"/>
        <color rgb="FFFF7128"/>
        <color rgb="FFFFEF9C"/>
      </colorScale>
    </cfRule>
  </conditionalFormatting>
  <conditionalFormatting sqref="P40">
    <cfRule type="colorScale" priority="7">
      <colorScale>
        <cfvo type="num" val="1"/>
        <cfvo type="num" val="1"/>
        <color rgb="FFFF7128"/>
        <color rgb="FFFFEF9C"/>
      </colorScale>
    </cfRule>
  </conditionalFormatting>
  <conditionalFormatting sqref="P41">
    <cfRule type="colorScale" priority="6">
      <colorScale>
        <cfvo type="num" val="1"/>
        <cfvo type="num" val="1"/>
        <color rgb="FFFF7128"/>
        <color rgb="FFFFEF9C"/>
      </colorScale>
    </cfRule>
  </conditionalFormatting>
  <conditionalFormatting sqref="P27">
    <cfRule type="colorScale" priority="4">
      <colorScale>
        <cfvo type="num" val="1"/>
        <cfvo type="num" val="1"/>
        <color rgb="FFFF7128"/>
        <color rgb="FFFFEF9C"/>
      </colorScale>
    </cfRule>
  </conditionalFormatting>
  <conditionalFormatting sqref="P28">
    <cfRule type="colorScale" priority="3">
      <colorScale>
        <cfvo type="num" val="1"/>
        <cfvo type="num" val="1"/>
        <color rgb="FFFF7128"/>
        <color rgb="FFFFEF9C"/>
      </colorScale>
    </cfRule>
  </conditionalFormatting>
  <conditionalFormatting sqref="P31">
    <cfRule type="colorScale" priority="2">
      <colorScale>
        <cfvo type="num" val="1"/>
        <cfvo type="num" val="1"/>
        <color rgb="FFFF7128"/>
        <color rgb="FFFFEF9C"/>
      </colorScale>
    </cfRule>
  </conditionalFormatting>
  <conditionalFormatting sqref="P32">
    <cfRule type="colorScale" priority="1">
      <colorScale>
        <cfvo type="num" val="1"/>
        <cfvo type="num" val="1"/>
        <color rgb="FFFF7128"/>
        <color rgb="FFFFEF9C"/>
      </colorScale>
    </cfRule>
  </conditionalFormatting>
  <pageMargins left="0.7" right="0.7" top="0.75" bottom="0.75" header="0.3" footer="0.3"/>
  <pageSetup paperSize="5" scale="44" orientation="landscape" r:id="rId1"/>
  <ignoredErrors>
    <ignoredError sqref="B10 O53 B53:M5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988F8-1FE2-40D4-96A5-E8CEA90C7307}">
  <sheetPr>
    <tabColor theme="9" tint="-0.249977111117893"/>
  </sheetPr>
  <dimension ref="A1:AE82"/>
  <sheetViews>
    <sheetView showGridLines="0" zoomScaleNormal="100" workbookViewId="0">
      <selection activeCell="A17" sqref="A17"/>
    </sheetView>
  </sheetViews>
  <sheetFormatPr defaultColWidth="9.1796875" defaultRowHeight="14.5" x14ac:dyDescent="0.35"/>
  <cols>
    <col min="1" max="1" width="19.453125" style="168" customWidth="1"/>
    <col min="2" max="2" width="15.54296875" style="168" customWidth="1"/>
    <col min="3" max="4" width="15.54296875" style="171" customWidth="1"/>
    <col min="5" max="5" width="18.54296875" style="171" customWidth="1"/>
    <col min="6" max="6" width="18.54296875" style="199" customWidth="1"/>
    <col min="7" max="7" width="5.81640625" style="168" customWidth="1"/>
    <col min="8" max="8" width="26.453125" style="168" customWidth="1"/>
    <col min="9" max="10" width="13.54296875" style="168" customWidth="1"/>
    <col min="11" max="11" width="12.6328125" style="168" customWidth="1"/>
    <col min="12" max="20" width="11.54296875" style="168" customWidth="1"/>
    <col min="21" max="21" width="11.81640625" style="168" customWidth="1"/>
    <col min="22" max="16384" width="9.1796875" style="168"/>
  </cols>
  <sheetData>
    <row r="1" spans="1:20" ht="18.5" x14ac:dyDescent="0.35">
      <c r="A1" s="632" t="s">
        <v>374</v>
      </c>
      <c r="B1" s="633"/>
      <c r="C1" s="633"/>
      <c r="D1" s="633"/>
      <c r="E1" s="633"/>
      <c r="F1" s="633"/>
      <c r="G1" s="633"/>
      <c r="H1" s="633"/>
      <c r="I1" s="633"/>
      <c r="J1" s="633"/>
      <c r="K1" s="633"/>
      <c r="L1" s="633"/>
      <c r="M1" s="633"/>
      <c r="N1" s="634"/>
      <c r="R1" s="172"/>
      <c r="S1" s="172" t="s">
        <v>166</v>
      </c>
    </row>
    <row r="2" spans="1:20" s="314" customFormat="1" ht="18.5" x14ac:dyDescent="0.45">
      <c r="A2" s="404" t="s">
        <v>162</v>
      </c>
      <c r="B2" s="344"/>
      <c r="C2" s="344"/>
      <c r="D2" s="344"/>
      <c r="E2" s="344"/>
      <c r="F2" s="345"/>
      <c r="G2" s="344"/>
      <c r="H2" s="344"/>
      <c r="I2" s="344"/>
      <c r="J2" s="344"/>
      <c r="K2" s="344"/>
      <c r="L2" s="344"/>
      <c r="M2" s="344"/>
      <c r="N2" s="346"/>
      <c r="R2" s="315" t="s">
        <v>25</v>
      </c>
      <c r="S2" s="315" t="s">
        <v>167</v>
      </c>
    </row>
    <row r="3" spans="1:20" ht="17.25" customHeight="1" x14ac:dyDescent="0.35">
      <c r="A3" s="311" t="s">
        <v>361</v>
      </c>
      <c r="B3" s="347"/>
      <c r="C3" s="347"/>
      <c r="D3" s="347"/>
      <c r="E3" s="347"/>
      <c r="F3" s="348"/>
      <c r="G3" s="347"/>
      <c r="H3" s="347"/>
      <c r="I3" s="347"/>
      <c r="J3" s="347"/>
      <c r="K3" s="347"/>
      <c r="L3" s="347"/>
      <c r="M3" s="347"/>
      <c r="N3" s="349"/>
      <c r="R3" s="172" t="s">
        <v>26</v>
      </c>
      <c r="S3" s="172" t="s">
        <v>168</v>
      </c>
    </row>
    <row r="4" spans="1:20" ht="25.5" customHeight="1" x14ac:dyDescent="0.35">
      <c r="A4" s="343" t="s">
        <v>36</v>
      </c>
      <c r="B4" s="186"/>
      <c r="C4" s="187"/>
      <c r="D4" s="187"/>
      <c r="E4" s="187"/>
      <c r="F4" s="203"/>
      <c r="G4" s="188"/>
      <c r="H4" s="184"/>
      <c r="I4" s="184"/>
      <c r="J4" s="184"/>
      <c r="K4" s="184"/>
      <c r="L4" s="184"/>
      <c r="M4" s="184"/>
      <c r="N4" s="185"/>
      <c r="R4" s="172" t="s">
        <v>27</v>
      </c>
      <c r="S4" s="172" t="s">
        <v>90</v>
      </c>
    </row>
    <row r="5" spans="1:20" ht="15.5" x14ac:dyDescent="0.35">
      <c r="A5" s="295" t="s">
        <v>325</v>
      </c>
      <c r="B5" s="291"/>
      <c r="C5" s="293"/>
      <c r="D5" s="293"/>
      <c r="E5" s="293"/>
      <c r="F5" s="204"/>
      <c r="G5" s="62"/>
      <c r="H5" s="184"/>
      <c r="I5" s="184"/>
      <c r="J5" s="184"/>
      <c r="K5" s="184"/>
      <c r="L5" s="184"/>
      <c r="M5" s="184"/>
      <c r="N5" s="185"/>
      <c r="R5" s="172" t="s">
        <v>156</v>
      </c>
      <c r="S5" s="315" t="s">
        <v>91</v>
      </c>
    </row>
    <row r="6" spans="1:20" x14ac:dyDescent="0.35">
      <c r="A6" s="292" t="s">
        <v>103</v>
      </c>
      <c r="B6" s="411"/>
      <c r="C6" s="293"/>
      <c r="D6" s="293"/>
      <c r="E6" s="293"/>
      <c r="F6" s="412"/>
      <c r="G6" s="413"/>
      <c r="H6" s="331"/>
      <c r="I6" s="331"/>
      <c r="J6" s="331"/>
      <c r="K6" s="331"/>
      <c r="L6" s="62"/>
      <c r="M6" s="189"/>
      <c r="N6" s="227"/>
      <c r="R6" s="172" t="s">
        <v>28</v>
      </c>
      <c r="S6" s="172" t="s">
        <v>87</v>
      </c>
    </row>
    <row r="7" spans="1:20" x14ac:dyDescent="0.35">
      <c r="A7" s="190" t="s">
        <v>61</v>
      </c>
      <c r="B7" s="413"/>
      <c r="C7" s="189"/>
      <c r="D7" s="189"/>
      <c r="E7" s="189"/>
      <c r="F7" s="412"/>
      <c r="G7" s="413"/>
      <c r="H7" s="184"/>
      <c r="I7" s="184"/>
      <c r="J7" s="184"/>
      <c r="K7" s="184"/>
      <c r="L7" s="184"/>
      <c r="M7" s="184"/>
      <c r="N7" s="185"/>
      <c r="R7" s="172" t="s">
        <v>156</v>
      </c>
      <c r="S7" s="172" t="s">
        <v>88</v>
      </c>
    </row>
    <row r="8" spans="1:20" x14ac:dyDescent="0.35">
      <c r="A8" s="190" t="s">
        <v>33</v>
      </c>
      <c r="B8" s="413"/>
      <c r="C8" s="189"/>
      <c r="D8" s="189"/>
      <c r="E8" s="189"/>
      <c r="F8" s="412"/>
      <c r="G8" s="413"/>
      <c r="H8" s="184"/>
      <c r="I8" s="184"/>
      <c r="J8" s="184"/>
      <c r="K8" s="184"/>
      <c r="L8" s="184"/>
      <c r="M8" s="184"/>
      <c r="N8" s="185"/>
      <c r="R8" s="172"/>
      <c r="S8" s="172" t="s">
        <v>89</v>
      </c>
    </row>
    <row r="9" spans="1:20" x14ac:dyDescent="0.35">
      <c r="A9" s="190" t="s">
        <v>140</v>
      </c>
      <c r="B9" s="413"/>
      <c r="C9" s="189"/>
      <c r="D9" s="189"/>
      <c r="E9" s="189"/>
      <c r="F9" s="412"/>
      <c r="G9" s="413"/>
      <c r="H9" s="184"/>
      <c r="I9" s="184"/>
      <c r="J9" s="184"/>
      <c r="K9" s="184"/>
      <c r="L9" s="184"/>
      <c r="M9" s="184"/>
      <c r="N9" s="185"/>
      <c r="R9" s="172"/>
      <c r="S9" s="172" t="s">
        <v>81</v>
      </c>
    </row>
    <row r="10" spans="1:20" x14ac:dyDescent="0.35">
      <c r="A10" s="190" t="s">
        <v>201</v>
      </c>
      <c r="B10" s="413"/>
      <c r="C10" s="189"/>
      <c r="D10" s="189"/>
      <c r="E10" s="189"/>
      <c r="F10" s="412"/>
      <c r="G10" s="413"/>
      <c r="H10" s="184"/>
      <c r="I10" s="184"/>
      <c r="J10" s="184"/>
      <c r="K10" s="184"/>
      <c r="L10" s="184"/>
      <c r="M10" s="184"/>
      <c r="N10" s="185"/>
      <c r="R10" s="547"/>
      <c r="S10" s="172" t="s">
        <v>82</v>
      </c>
    </row>
    <row r="11" spans="1:20" x14ac:dyDescent="0.35">
      <c r="A11" s="414" t="s">
        <v>203</v>
      </c>
      <c r="B11" s="415"/>
      <c r="C11" s="231"/>
      <c r="D11" s="231"/>
      <c r="E11" s="231"/>
      <c r="F11" s="416"/>
      <c r="G11" s="415"/>
      <c r="H11" s="330"/>
      <c r="I11" s="330"/>
      <c r="J11" s="330"/>
      <c r="K11" s="330"/>
      <c r="L11" s="330"/>
      <c r="M11" s="330"/>
      <c r="N11" s="191"/>
      <c r="R11" s="296"/>
      <c r="S11" s="172" t="s">
        <v>12</v>
      </c>
    </row>
    <row r="12" spans="1:20" x14ac:dyDescent="0.35">
      <c r="A12" s="192"/>
      <c r="B12" s="193"/>
      <c r="C12" s="194"/>
      <c r="D12" s="194"/>
      <c r="E12" s="195"/>
      <c r="F12" s="205"/>
      <c r="G12" s="196"/>
      <c r="H12" s="197"/>
      <c r="I12" s="197"/>
      <c r="J12" s="197"/>
      <c r="K12" s="197"/>
      <c r="L12" s="197"/>
      <c r="M12" s="197"/>
      <c r="N12" s="197"/>
      <c r="O12" s="175"/>
      <c r="P12" s="175"/>
      <c r="Q12" s="175"/>
      <c r="S12" s="172" t="s">
        <v>13</v>
      </c>
    </row>
    <row r="13" spans="1:20" ht="12.65" customHeight="1" x14ac:dyDescent="0.35">
      <c r="A13" s="196"/>
      <c r="B13" s="196"/>
      <c r="C13" s="195"/>
      <c r="D13" s="195"/>
      <c r="E13" s="195"/>
      <c r="F13" s="205"/>
      <c r="G13" s="196"/>
      <c r="H13" s="196"/>
      <c r="I13" s="196"/>
      <c r="J13" s="196"/>
      <c r="K13" s="196"/>
      <c r="L13" s="196"/>
      <c r="M13" s="196"/>
      <c r="N13" s="196"/>
      <c r="S13" s="169"/>
      <c r="T13" s="175"/>
    </row>
    <row r="14" spans="1:20" s="314" customFormat="1" ht="12.65" customHeight="1" x14ac:dyDescent="0.35">
      <c r="A14" s="311" t="s">
        <v>362</v>
      </c>
      <c r="B14" s="316"/>
      <c r="C14" s="317"/>
      <c r="D14" s="317"/>
      <c r="E14" s="317"/>
      <c r="F14" s="318"/>
      <c r="G14" s="316"/>
      <c r="H14" s="316"/>
      <c r="I14" s="316"/>
      <c r="J14" s="316"/>
      <c r="K14" s="316"/>
      <c r="L14" s="487"/>
      <c r="M14" s="316"/>
      <c r="N14" s="316"/>
      <c r="S14" s="169"/>
      <c r="T14" s="319"/>
    </row>
    <row r="15" spans="1:20" ht="15.5" x14ac:dyDescent="0.35">
      <c r="A15" s="645" t="s">
        <v>314</v>
      </c>
      <c r="B15" s="645"/>
      <c r="C15" s="645"/>
      <c r="D15" s="645"/>
      <c r="E15" s="645"/>
      <c r="F15" s="645"/>
      <c r="G15" s="196"/>
      <c r="H15" s="196"/>
      <c r="I15" s="196"/>
      <c r="J15" s="196"/>
      <c r="K15" s="196"/>
      <c r="L15" s="488"/>
      <c r="M15" s="196"/>
      <c r="N15" s="196"/>
    </row>
    <row r="16" spans="1:20" ht="108" customHeight="1" x14ac:dyDescent="0.35">
      <c r="A16" s="208" t="s">
        <v>21</v>
      </c>
      <c r="B16" s="208" t="s">
        <v>29</v>
      </c>
      <c r="C16" s="208" t="s">
        <v>24</v>
      </c>
      <c r="D16" s="209" t="s">
        <v>32</v>
      </c>
      <c r="E16" s="210" t="s">
        <v>148</v>
      </c>
      <c r="F16" s="211" t="s">
        <v>22</v>
      </c>
      <c r="G16" s="196"/>
      <c r="H16" s="461"/>
      <c r="I16" s="461"/>
      <c r="J16" s="461"/>
      <c r="K16" s="461"/>
      <c r="L16" s="462" t="s">
        <v>313</v>
      </c>
      <c r="M16" s="462" t="s">
        <v>313</v>
      </c>
      <c r="N16" s="462" t="s">
        <v>313</v>
      </c>
      <c r="O16" s="462" t="s">
        <v>313</v>
      </c>
      <c r="P16" s="462" t="s">
        <v>313</v>
      </c>
      <c r="Q16" s="462" t="s">
        <v>313</v>
      </c>
      <c r="R16" s="462" t="s">
        <v>313</v>
      </c>
      <c r="S16" s="462" t="s">
        <v>313</v>
      </c>
      <c r="T16" s="462" t="s">
        <v>313</v>
      </c>
    </row>
    <row r="17" spans="1:31" x14ac:dyDescent="0.35">
      <c r="A17" s="134"/>
      <c r="B17" s="134"/>
      <c r="C17" s="134"/>
      <c r="D17" s="134"/>
      <c r="E17" s="135"/>
      <c r="F17" s="201">
        <f>D17*E17</f>
        <v>0</v>
      </c>
      <c r="H17" s="179" t="s">
        <v>62</v>
      </c>
      <c r="I17" s="180" t="s">
        <v>166</v>
      </c>
      <c r="J17" s="180" t="s">
        <v>167</v>
      </c>
      <c r="K17" s="180" t="s">
        <v>168</v>
      </c>
      <c r="L17" s="180" t="s">
        <v>90</v>
      </c>
      <c r="M17" s="180" t="s">
        <v>91</v>
      </c>
      <c r="N17" s="180" t="s">
        <v>87</v>
      </c>
      <c r="O17" s="180" t="s">
        <v>88</v>
      </c>
      <c r="P17" s="180" t="s">
        <v>89</v>
      </c>
      <c r="Q17" s="180" t="s">
        <v>81</v>
      </c>
      <c r="R17" s="180" t="s">
        <v>82</v>
      </c>
      <c r="S17" s="180" t="s">
        <v>12</v>
      </c>
      <c r="T17" s="180" t="s">
        <v>13</v>
      </c>
      <c r="U17" s="196"/>
      <c r="V17" s="196"/>
      <c r="W17" s="196"/>
      <c r="X17" s="196"/>
      <c r="Y17" s="196"/>
      <c r="Z17" s="196"/>
      <c r="AA17" s="196"/>
      <c r="AB17" s="196"/>
      <c r="AC17" s="196"/>
      <c r="AD17" s="196"/>
      <c r="AE17" s="196"/>
    </row>
    <row r="18" spans="1:31" x14ac:dyDescent="0.35">
      <c r="A18" s="134"/>
      <c r="B18" s="134"/>
      <c r="C18" s="134"/>
      <c r="D18" s="134"/>
      <c r="E18" s="135"/>
      <c r="F18" s="201">
        <f t="shared" ref="F18:F65" si="0">D18*E18</f>
        <v>0</v>
      </c>
      <c r="H18" s="181" t="s">
        <v>30</v>
      </c>
      <c r="I18" s="182">
        <f t="shared" ref="I18" si="1">COUNTIF($B$17:$B$65,I$17)</f>
        <v>0</v>
      </c>
      <c r="J18" s="182">
        <f t="shared" ref="J18:T18" si="2">COUNTIF($B$17:$B$65,J$17)</f>
        <v>0</v>
      </c>
      <c r="K18" s="182">
        <f t="shared" si="2"/>
        <v>0</v>
      </c>
      <c r="L18" s="182">
        <f t="shared" si="2"/>
        <v>0</v>
      </c>
      <c r="M18" s="182">
        <f t="shared" si="2"/>
        <v>0</v>
      </c>
      <c r="N18" s="182">
        <f t="shared" si="2"/>
        <v>0</v>
      </c>
      <c r="O18" s="182">
        <f t="shared" si="2"/>
        <v>0</v>
      </c>
      <c r="P18" s="182">
        <f t="shared" si="2"/>
        <v>0</v>
      </c>
      <c r="Q18" s="182">
        <f t="shared" si="2"/>
        <v>0</v>
      </c>
      <c r="R18" s="182">
        <f t="shared" si="2"/>
        <v>0</v>
      </c>
      <c r="S18" s="182">
        <f t="shared" si="2"/>
        <v>0</v>
      </c>
      <c r="T18" s="182">
        <f t="shared" si="2"/>
        <v>0</v>
      </c>
      <c r="U18" s="644" t="s">
        <v>114</v>
      </c>
      <c r="V18" s="644"/>
      <c r="W18" s="644"/>
      <c r="X18" s="644"/>
      <c r="Y18" s="644"/>
      <c r="Z18" s="644"/>
      <c r="AA18" s="644"/>
      <c r="AB18" s="644"/>
      <c r="AC18" s="644"/>
      <c r="AD18" s="644"/>
      <c r="AE18" s="644"/>
    </row>
    <row r="19" spans="1:31" x14ac:dyDescent="0.35">
      <c r="A19" s="134"/>
      <c r="B19" s="134"/>
      <c r="C19" s="134"/>
      <c r="D19" s="134"/>
      <c r="E19" s="135"/>
      <c r="F19" s="201">
        <f t="shared" si="0"/>
        <v>0</v>
      </c>
      <c r="H19" s="181" t="s">
        <v>31</v>
      </c>
      <c r="I19" s="182">
        <f t="shared" ref="I19" si="3">SUMIF($B$17:$B$65,I$17,$E$17:$E$65)</f>
        <v>0</v>
      </c>
      <c r="J19" s="182">
        <f t="shared" ref="J19:T19" si="4">SUMIF($B$17:$B$65,J$17,$E$17:$E$65)</f>
        <v>0</v>
      </c>
      <c r="K19" s="182">
        <f t="shared" si="4"/>
        <v>0</v>
      </c>
      <c r="L19" s="182">
        <f t="shared" si="4"/>
        <v>0</v>
      </c>
      <c r="M19" s="182">
        <f t="shared" si="4"/>
        <v>0</v>
      </c>
      <c r="N19" s="182">
        <f t="shared" si="4"/>
        <v>0</v>
      </c>
      <c r="O19" s="182">
        <f t="shared" si="4"/>
        <v>0</v>
      </c>
      <c r="P19" s="182">
        <f t="shared" si="4"/>
        <v>0</v>
      </c>
      <c r="Q19" s="182">
        <f t="shared" si="4"/>
        <v>0</v>
      </c>
      <c r="R19" s="182">
        <f t="shared" si="4"/>
        <v>0</v>
      </c>
      <c r="S19" s="182">
        <f t="shared" si="4"/>
        <v>0</v>
      </c>
      <c r="T19" s="182">
        <f t="shared" si="4"/>
        <v>0</v>
      </c>
      <c r="U19" s="644" t="s">
        <v>115</v>
      </c>
      <c r="V19" s="644"/>
      <c r="W19" s="644"/>
      <c r="X19" s="644"/>
      <c r="Y19" s="644"/>
      <c r="Z19" s="644"/>
      <c r="AA19" s="644"/>
      <c r="AB19" s="644"/>
      <c r="AC19" s="644"/>
      <c r="AD19" s="644"/>
      <c r="AE19" s="644"/>
    </row>
    <row r="20" spans="1:31" x14ac:dyDescent="0.35">
      <c r="A20" s="134"/>
      <c r="B20" s="134"/>
      <c r="C20" s="134"/>
      <c r="D20" s="134"/>
      <c r="E20" s="135"/>
      <c r="F20" s="201">
        <f t="shared" si="0"/>
        <v>0</v>
      </c>
      <c r="H20" s="181" t="s">
        <v>63</v>
      </c>
      <c r="I20" s="200">
        <f t="shared" ref="I20" si="5">SUMIF($B$17:$B$65,I$17,$F$17:$F$65)</f>
        <v>0</v>
      </c>
      <c r="J20" s="200">
        <f t="shared" ref="J20:T20" si="6">SUMIF($B$17:$B$65,J$17,$F$17:$F$65)</f>
        <v>0</v>
      </c>
      <c r="K20" s="200">
        <f t="shared" si="6"/>
        <v>0</v>
      </c>
      <c r="L20" s="200">
        <f t="shared" si="6"/>
        <v>0</v>
      </c>
      <c r="M20" s="200">
        <f t="shared" si="6"/>
        <v>0</v>
      </c>
      <c r="N20" s="200">
        <f t="shared" si="6"/>
        <v>0</v>
      </c>
      <c r="O20" s="200">
        <f t="shared" si="6"/>
        <v>0</v>
      </c>
      <c r="P20" s="200">
        <f t="shared" si="6"/>
        <v>0</v>
      </c>
      <c r="Q20" s="200">
        <f t="shared" si="6"/>
        <v>0</v>
      </c>
      <c r="R20" s="200">
        <f t="shared" si="6"/>
        <v>0</v>
      </c>
      <c r="S20" s="200">
        <f t="shared" si="6"/>
        <v>0</v>
      </c>
      <c r="T20" s="200">
        <f t="shared" si="6"/>
        <v>0</v>
      </c>
      <c r="U20" s="644"/>
      <c r="V20" s="644"/>
      <c r="W20" s="644"/>
      <c r="X20" s="644"/>
      <c r="Y20" s="644"/>
      <c r="Z20" s="644"/>
      <c r="AA20" s="644"/>
      <c r="AB20" s="644"/>
      <c r="AC20" s="644"/>
      <c r="AD20" s="644"/>
      <c r="AE20" s="644"/>
    </row>
    <row r="21" spans="1:31" ht="15" thickBot="1" x14ac:dyDescent="0.4">
      <c r="A21" s="134"/>
      <c r="B21" s="134"/>
      <c r="C21" s="134"/>
      <c r="D21" s="134"/>
      <c r="E21" s="135"/>
      <c r="F21" s="201">
        <f t="shared" si="0"/>
        <v>0</v>
      </c>
      <c r="H21" s="276"/>
      <c r="I21" s="277" t="str">
        <f>IF(I22&gt;I20,"ERROR","")</f>
        <v/>
      </c>
      <c r="J21" s="277" t="str">
        <f>IF(J22&gt;J20,"ERROR","")</f>
        <v/>
      </c>
      <c r="K21" s="277" t="str">
        <f>IF(K22&gt;K20,"ERROR","")</f>
        <v/>
      </c>
      <c r="L21" s="277" t="str">
        <f>IF(L22&gt;L20,"ERROR","")</f>
        <v/>
      </c>
      <c r="M21" s="277" t="str">
        <f t="shared" ref="M21:T21" si="7">IF(M22&gt;M20,"ERROR","")</f>
        <v/>
      </c>
      <c r="N21" s="277" t="str">
        <f t="shared" si="7"/>
        <v/>
      </c>
      <c r="O21" s="277" t="str">
        <f t="shared" si="7"/>
        <v/>
      </c>
      <c r="P21" s="277" t="str">
        <f t="shared" si="7"/>
        <v/>
      </c>
      <c r="Q21" s="277" t="str">
        <f t="shared" si="7"/>
        <v/>
      </c>
      <c r="R21" s="277" t="str">
        <f t="shared" si="7"/>
        <v/>
      </c>
      <c r="S21" s="277" t="str">
        <f t="shared" si="7"/>
        <v/>
      </c>
      <c r="T21" s="277" t="str">
        <f t="shared" si="7"/>
        <v/>
      </c>
    </row>
    <row r="22" spans="1:31" ht="15" thickBot="1" x14ac:dyDescent="0.4">
      <c r="A22" s="134"/>
      <c r="B22" s="134"/>
      <c r="C22" s="134"/>
      <c r="D22" s="134"/>
      <c r="E22" s="135"/>
      <c r="F22" s="201">
        <f t="shared" si="0"/>
        <v>0</v>
      </c>
      <c r="H22" s="273" t="s">
        <v>184</v>
      </c>
      <c r="I22" s="198"/>
      <c r="J22" s="198"/>
      <c r="K22" s="198"/>
      <c r="L22" s="198"/>
      <c r="M22" s="198"/>
      <c r="N22" s="198"/>
      <c r="O22" s="198"/>
      <c r="P22" s="198"/>
      <c r="Q22" s="198"/>
      <c r="R22" s="198"/>
      <c r="S22" s="198"/>
      <c r="T22" s="198"/>
      <c r="U22" s="427">
        <f>SUM(I22:T22)</f>
        <v>0</v>
      </c>
      <c r="V22" s="426"/>
      <c r="W22" s="426"/>
      <c r="X22" s="426"/>
      <c r="Y22" s="426"/>
      <c r="Z22" s="426"/>
      <c r="AA22" s="426"/>
      <c r="AB22" s="426"/>
      <c r="AC22" s="426"/>
      <c r="AD22" s="426"/>
      <c r="AE22" s="426"/>
    </row>
    <row r="23" spans="1:31" x14ac:dyDescent="0.35">
      <c r="A23" s="134"/>
      <c r="B23" s="134"/>
      <c r="C23" s="134"/>
      <c r="D23" s="134"/>
      <c r="E23" s="135"/>
      <c r="F23" s="201">
        <f t="shared" si="0"/>
        <v>0</v>
      </c>
      <c r="H23" s="275" t="str">
        <f>IF(COUNTIF(I21:T21,"&gt;""")&gt;0,"Amount claimed cannot exceed expense entered in row 20 above.","")</f>
        <v/>
      </c>
      <c r="I23" s="275"/>
      <c r="J23" s="275"/>
      <c r="K23" s="275"/>
      <c r="L23" s="276"/>
      <c r="M23" s="276"/>
      <c r="N23" s="276"/>
      <c r="O23" s="276"/>
      <c r="P23" s="276"/>
      <c r="Q23" s="276"/>
      <c r="R23" s="276"/>
      <c r="S23" s="276"/>
      <c r="T23" s="276"/>
      <c r="U23" s="196"/>
    </row>
    <row r="24" spans="1:31" x14ac:dyDescent="0.35">
      <c r="A24" s="134"/>
      <c r="B24" s="134"/>
      <c r="C24" s="134"/>
      <c r="D24" s="134"/>
      <c r="E24" s="135"/>
      <c r="F24" s="201">
        <f t="shared" si="0"/>
        <v>0</v>
      </c>
      <c r="H24" s="239"/>
      <c r="I24" s="239"/>
      <c r="J24" s="239"/>
      <c r="K24" s="239"/>
      <c r="L24" s="276"/>
      <c r="M24" s="276"/>
      <c r="N24" s="276"/>
      <c r="O24" s="276"/>
      <c r="P24" s="276"/>
      <c r="Q24" s="276"/>
      <c r="R24" s="276"/>
      <c r="S24" s="276"/>
      <c r="T24" s="276"/>
      <c r="U24" s="196"/>
    </row>
    <row r="25" spans="1:31" x14ac:dyDescent="0.35">
      <c r="A25" s="134"/>
      <c r="B25" s="134"/>
      <c r="C25" s="134"/>
      <c r="D25" s="134"/>
      <c r="E25" s="135"/>
      <c r="F25" s="201">
        <f t="shared" si="0"/>
        <v>0</v>
      </c>
      <c r="H25" s="644" t="s">
        <v>186</v>
      </c>
      <c r="I25" s="644"/>
      <c r="J25" s="644"/>
      <c r="K25" s="644"/>
      <c r="L25" s="644"/>
      <c r="M25" s="644"/>
      <c r="N25" s="644"/>
      <c r="O25" s="644"/>
      <c r="P25" s="644"/>
      <c r="Q25" s="644"/>
      <c r="R25" s="644"/>
      <c r="S25" s="644"/>
      <c r="T25" s="644"/>
      <c r="U25" s="644"/>
    </row>
    <row r="26" spans="1:31" ht="14.5" customHeight="1" thickBot="1" x14ac:dyDescent="0.4">
      <c r="A26" s="134"/>
      <c r="B26" s="134"/>
      <c r="C26" s="134"/>
      <c r="D26" s="134"/>
      <c r="E26" s="135"/>
      <c r="F26" s="201">
        <f t="shared" si="0"/>
        <v>0</v>
      </c>
      <c r="H26" s="179"/>
      <c r="I26" s="180" t="s">
        <v>166</v>
      </c>
      <c r="J26" s="180" t="s">
        <v>167</v>
      </c>
      <c r="K26" s="180" t="s">
        <v>168</v>
      </c>
      <c r="L26" s="180" t="s">
        <v>90</v>
      </c>
      <c r="M26" s="180" t="s">
        <v>91</v>
      </c>
      <c r="N26" s="180" t="s">
        <v>87</v>
      </c>
      <c r="O26" s="180" t="s">
        <v>88</v>
      </c>
      <c r="P26" s="180" t="s">
        <v>89</v>
      </c>
      <c r="Q26" s="180" t="s">
        <v>81</v>
      </c>
      <c r="R26" s="180" t="s">
        <v>82</v>
      </c>
      <c r="S26" s="180" t="s">
        <v>12</v>
      </c>
      <c r="T26" s="180" t="s">
        <v>13</v>
      </c>
      <c r="U26" s="196"/>
    </row>
    <row r="27" spans="1:31" ht="15" customHeight="1" thickBot="1" x14ac:dyDescent="0.4">
      <c r="A27" s="134"/>
      <c r="B27" s="134"/>
      <c r="C27" s="134"/>
      <c r="D27" s="134"/>
      <c r="E27" s="135"/>
      <c r="F27" s="201">
        <f t="shared" si="0"/>
        <v>0</v>
      </c>
      <c r="H27" s="274" t="s">
        <v>129</v>
      </c>
      <c r="I27" s="147"/>
      <c r="J27" s="147"/>
      <c r="K27" s="147"/>
      <c r="L27" s="147"/>
      <c r="M27" s="147"/>
      <c r="N27" s="147"/>
      <c r="O27" s="147"/>
      <c r="P27" s="147"/>
      <c r="Q27" s="147"/>
      <c r="R27" s="147"/>
      <c r="S27" s="147"/>
      <c r="T27" s="476"/>
      <c r="U27" s="646" t="s">
        <v>130</v>
      </c>
      <c r="V27" s="646"/>
      <c r="W27" s="646"/>
      <c r="X27" s="646"/>
      <c r="Y27" s="646"/>
      <c r="Z27" s="646"/>
      <c r="AA27" s="646"/>
      <c r="AB27" s="646"/>
      <c r="AC27" s="646"/>
      <c r="AD27" s="646"/>
      <c r="AE27" s="646"/>
    </row>
    <row r="28" spans="1:31" ht="15" customHeight="1" x14ac:dyDescent="0.35">
      <c r="A28" s="134"/>
      <c r="B28" s="134"/>
      <c r="C28" s="134"/>
      <c r="D28" s="134"/>
      <c r="E28" s="135"/>
      <c r="F28" s="201">
        <f t="shared" si="0"/>
        <v>0</v>
      </c>
      <c r="H28" s="169"/>
      <c r="I28" s="403" t="s">
        <v>202</v>
      </c>
      <c r="J28" s="169"/>
      <c r="K28" s="169"/>
      <c r="L28" s="169"/>
      <c r="M28" s="169"/>
      <c r="N28" s="169"/>
      <c r="O28" s="169"/>
      <c r="P28" s="169"/>
      <c r="Q28" s="169"/>
      <c r="R28" s="169"/>
      <c r="S28" s="169"/>
      <c r="T28" s="169"/>
    </row>
    <row r="29" spans="1:31" ht="15" customHeight="1" x14ac:dyDescent="0.35">
      <c r="A29" s="134"/>
      <c r="B29" s="134"/>
      <c r="C29" s="134"/>
      <c r="D29" s="134"/>
      <c r="E29" s="135"/>
      <c r="F29" s="206">
        <f>D29*E29</f>
        <v>0</v>
      </c>
      <c r="H29" s="169"/>
      <c r="I29" s="169"/>
      <c r="J29" s="169"/>
      <c r="K29" s="169"/>
      <c r="L29" s="169"/>
      <c r="M29" s="169"/>
      <c r="N29" s="169"/>
      <c r="O29" s="169"/>
      <c r="P29" s="169"/>
      <c r="Q29" s="169"/>
      <c r="R29" s="169"/>
      <c r="S29" s="169"/>
      <c r="T29" s="169"/>
    </row>
    <row r="30" spans="1:31" x14ac:dyDescent="0.35">
      <c r="A30" s="134"/>
      <c r="B30" s="134"/>
      <c r="C30" s="134"/>
      <c r="D30" s="134"/>
      <c r="E30" s="135"/>
      <c r="F30" s="201">
        <f t="shared" si="0"/>
        <v>0</v>
      </c>
      <c r="H30" s="644" t="s">
        <v>205</v>
      </c>
      <c r="I30" s="644"/>
      <c r="J30" s="644"/>
      <c r="K30" s="644"/>
      <c r="L30" s="644"/>
      <c r="M30" s="644"/>
      <c r="N30" s="644"/>
      <c r="O30" s="644"/>
      <c r="P30" s="644"/>
      <c r="Q30" s="169"/>
      <c r="R30" s="169"/>
      <c r="S30" s="169"/>
      <c r="T30" s="169"/>
    </row>
    <row r="31" spans="1:31" x14ac:dyDescent="0.35">
      <c r="A31" s="134"/>
      <c r="B31" s="134"/>
      <c r="C31" s="134"/>
      <c r="D31" s="134"/>
      <c r="E31" s="135"/>
      <c r="F31" s="201">
        <f t="shared" si="0"/>
        <v>0</v>
      </c>
      <c r="H31" s="635"/>
      <c r="I31" s="636"/>
      <c r="J31" s="636"/>
      <c r="K31" s="636"/>
      <c r="L31" s="636"/>
      <c r="M31" s="636"/>
      <c r="N31" s="636"/>
      <c r="O31" s="636"/>
      <c r="P31" s="637"/>
      <c r="Q31" s="169"/>
      <c r="R31" s="169"/>
      <c r="S31" s="169"/>
      <c r="T31" s="169"/>
    </row>
    <row r="32" spans="1:31" x14ac:dyDescent="0.35">
      <c r="A32" s="134"/>
      <c r="B32" s="134"/>
      <c r="C32" s="134"/>
      <c r="D32" s="134"/>
      <c r="E32" s="135"/>
      <c r="F32" s="201">
        <f t="shared" si="0"/>
        <v>0</v>
      </c>
      <c r="H32" s="638"/>
      <c r="I32" s="639"/>
      <c r="J32" s="639"/>
      <c r="K32" s="639"/>
      <c r="L32" s="639"/>
      <c r="M32" s="639"/>
      <c r="N32" s="639"/>
      <c r="O32" s="639"/>
      <c r="P32" s="640"/>
      <c r="Q32" s="169"/>
      <c r="R32" s="169"/>
      <c r="S32" s="169"/>
      <c r="T32" s="169"/>
    </row>
    <row r="33" spans="1:20" x14ac:dyDescent="0.35">
      <c r="A33" s="134"/>
      <c r="B33" s="134"/>
      <c r="C33" s="134"/>
      <c r="D33" s="134"/>
      <c r="E33" s="135"/>
      <c r="F33" s="201">
        <f t="shared" si="0"/>
        <v>0</v>
      </c>
      <c r="H33" s="638"/>
      <c r="I33" s="639"/>
      <c r="J33" s="639"/>
      <c r="K33" s="639"/>
      <c r="L33" s="639"/>
      <c r="M33" s="639"/>
      <c r="N33" s="639"/>
      <c r="O33" s="639"/>
      <c r="P33" s="640"/>
      <c r="Q33" s="169"/>
      <c r="R33" s="169"/>
      <c r="S33" s="169"/>
      <c r="T33" s="169"/>
    </row>
    <row r="34" spans="1:20" x14ac:dyDescent="0.35">
      <c r="A34" s="134"/>
      <c r="B34" s="134"/>
      <c r="C34" s="134"/>
      <c r="D34" s="134"/>
      <c r="E34" s="135"/>
      <c r="F34" s="201">
        <f t="shared" si="0"/>
        <v>0</v>
      </c>
      <c r="H34" s="638"/>
      <c r="I34" s="639"/>
      <c r="J34" s="639"/>
      <c r="K34" s="639"/>
      <c r="L34" s="639"/>
      <c r="M34" s="639"/>
      <c r="N34" s="639"/>
      <c r="O34" s="639"/>
      <c r="P34" s="640"/>
      <c r="Q34" s="169"/>
      <c r="R34" s="169"/>
      <c r="S34" s="169"/>
      <c r="T34" s="169"/>
    </row>
    <row r="35" spans="1:20" x14ac:dyDescent="0.35">
      <c r="A35" s="134"/>
      <c r="B35" s="134"/>
      <c r="C35" s="134"/>
      <c r="D35" s="134"/>
      <c r="E35" s="135"/>
      <c r="F35" s="201">
        <f t="shared" si="0"/>
        <v>0</v>
      </c>
      <c r="H35" s="638"/>
      <c r="I35" s="639"/>
      <c r="J35" s="639"/>
      <c r="K35" s="639"/>
      <c r="L35" s="639"/>
      <c r="M35" s="639"/>
      <c r="N35" s="639"/>
      <c r="O35" s="639"/>
      <c r="P35" s="640"/>
      <c r="Q35" s="169"/>
      <c r="R35" s="169"/>
      <c r="S35" s="169"/>
      <c r="T35" s="169"/>
    </row>
    <row r="36" spans="1:20" x14ac:dyDescent="0.35">
      <c r="A36" s="134"/>
      <c r="B36" s="134"/>
      <c r="C36" s="134"/>
      <c r="D36" s="134"/>
      <c r="E36" s="135"/>
      <c r="F36" s="201">
        <f t="shared" si="0"/>
        <v>0</v>
      </c>
      <c r="H36" s="638"/>
      <c r="I36" s="639"/>
      <c r="J36" s="639"/>
      <c r="K36" s="639"/>
      <c r="L36" s="639"/>
      <c r="M36" s="639"/>
      <c r="N36" s="639"/>
      <c r="O36" s="639"/>
      <c r="P36" s="640"/>
      <c r="Q36" s="169"/>
      <c r="R36" s="169"/>
      <c r="S36" s="169"/>
      <c r="T36" s="169"/>
    </row>
    <row r="37" spans="1:20" x14ac:dyDescent="0.35">
      <c r="A37" s="134"/>
      <c r="B37" s="134"/>
      <c r="C37" s="134"/>
      <c r="D37" s="134"/>
      <c r="E37" s="135"/>
      <c r="F37" s="201">
        <f t="shared" si="0"/>
        <v>0</v>
      </c>
      <c r="H37" s="638"/>
      <c r="I37" s="639"/>
      <c r="J37" s="639"/>
      <c r="K37" s="639"/>
      <c r="L37" s="639"/>
      <c r="M37" s="639"/>
      <c r="N37" s="639"/>
      <c r="O37" s="639"/>
      <c r="P37" s="640"/>
      <c r="Q37" s="169"/>
      <c r="R37" s="169"/>
      <c r="S37" s="169"/>
      <c r="T37" s="169"/>
    </row>
    <row r="38" spans="1:20" x14ac:dyDescent="0.35">
      <c r="A38" s="134"/>
      <c r="B38" s="134"/>
      <c r="C38" s="134"/>
      <c r="D38" s="134"/>
      <c r="E38" s="135"/>
      <c r="F38" s="201">
        <f t="shared" si="0"/>
        <v>0</v>
      </c>
      <c r="H38" s="641"/>
      <c r="I38" s="642"/>
      <c r="J38" s="642"/>
      <c r="K38" s="642"/>
      <c r="L38" s="642"/>
      <c r="M38" s="642"/>
      <c r="N38" s="642"/>
      <c r="O38" s="642"/>
      <c r="P38" s="643"/>
      <c r="Q38" s="169"/>
      <c r="R38" s="169"/>
      <c r="S38" s="169"/>
      <c r="T38" s="169"/>
    </row>
    <row r="39" spans="1:20" x14ac:dyDescent="0.35">
      <c r="A39" s="134"/>
      <c r="B39" s="134"/>
      <c r="C39" s="134"/>
      <c r="D39" s="134"/>
      <c r="E39" s="135"/>
      <c r="F39" s="201">
        <f t="shared" si="0"/>
        <v>0</v>
      </c>
      <c r="H39" s="169"/>
      <c r="I39" s="169"/>
      <c r="J39" s="169"/>
      <c r="K39" s="169"/>
      <c r="L39" s="169"/>
      <c r="M39" s="169"/>
      <c r="N39" s="169"/>
      <c r="O39" s="169"/>
      <c r="P39" s="169"/>
      <c r="Q39" s="169"/>
      <c r="R39" s="169"/>
      <c r="S39" s="169"/>
      <c r="T39" s="169"/>
    </row>
    <row r="40" spans="1:20" x14ac:dyDescent="0.35">
      <c r="A40" s="134"/>
      <c r="B40" s="134"/>
      <c r="C40" s="134"/>
      <c r="D40" s="134"/>
      <c r="E40" s="135"/>
      <c r="F40" s="201">
        <f t="shared" si="0"/>
        <v>0</v>
      </c>
    </row>
    <row r="41" spans="1:20" x14ac:dyDescent="0.35">
      <c r="A41" s="134"/>
      <c r="B41" s="134"/>
      <c r="C41" s="134"/>
      <c r="D41" s="134"/>
      <c r="E41" s="135"/>
      <c r="F41" s="201">
        <f t="shared" si="0"/>
        <v>0</v>
      </c>
    </row>
    <row r="42" spans="1:20" x14ac:dyDescent="0.35">
      <c r="A42" s="134"/>
      <c r="B42" s="134"/>
      <c r="C42" s="134"/>
      <c r="D42" s="134"/>
      <c r="E42" s="135"/>
      <c r="F42" s="201">
        <f t="shared" si="0"/>
        <v>0</v>
      </c>
    </row>
    <row r="43" spans="1:20" x14ac:dyDescent="0.35">
      <c r="A43" s="134"/>
      <c r="B43" s="134"/>
      <c r="C43" s="134"/>
      <c r="D43" s="134"/>
      <c r="E43" s="135"/>
      <c r="F43" s="201">
        <f t="shared" si="0"/>
        <v>0</v>
      </c>
    </row>
    <row r="44" spans="1:20" x14ac:dyDescent="0.35">
      <c r="A44" s="134"/>
      <c r="B44" s="134"/>
      <c r="C44" s="134"/>
      <c r="D44" s="134"/>
      <c r="E44" s="135"/>
      <c r="F44" s="201">
        <f t="shared" si="0"/>
        <v>0</v>
      </c>
    </row>
    <row r="45" spans="1:20" x14ac:dyDescent="0.35">
      <c r="A45" s="134"/>
      <c r="B45" s="134"/>
      <c r="C45" s="134"/>
      <c r="D45" s="134"/>
      <c r="E45" s="135"/>
      <c r="F45" s="201">
        <f t="shared" si="0"/>
        <v>0</v>
      </c>
    </row>
    <row r="46" spans="1:20" x14ac:dyDescent="0.35">
      <c r="A46" s="134"/>
      <c r="B46" s="134"/>
      <c r="C46" s="134"/>
      <c r="D46" s="134"/>
      <c r="E46" s="135"/>
      <c r="F46" s="201">
        <f t="shared" si="0"/>
        <v>0</v>
      </c>
    </row>
    <row r="47" spans="1:20" x14ac:dyDescent="0.35">
      <c r="A47" s="134"/>
      <c r="B47" s="134"/>
      <c r="C47" s="134"/>
      <c r="D47" s="134"/>
      <c r="E47" s="135"/>
      <c r="F47" s="201">
        <f t="shared" si="0"/>
        <v>0</v>
      </c>
    </row>
    <row r="48" spans="1:20" x14ac:dyDescent="0.35">
      <c r="A48" s="134"/>
      <c r="B48" s="134"/>
      <c r="C48" s="134"/>
      <c r="D48" s="134"/>
      <c r="E48" s="135"/>
      <c r="F48" s="201">
        <f t="shared" si="0"/>
        <v>0</v>
      </c>
    </row>
    <row r="49" spans="1:7" x14ac:dyDescent="0.35">
      <c r="A49" s="134"/>
      <c r="B49" s="134"/>
      <c r="C49" s="134"/>
      <c r="D49" s="134"/>
      <c r="E49" s="135"/>
      <c r="F49" s="201">
        <f t="shared" si="0"/>
        <v>0</v>
      </c>
    </row>
    <row r="50" spans="1:7" x14ac:dyDescent="0.35">
      <c r="A50" s="134"/>
      <c r="B50" s="134"/>
      <c r="C50" s="134"/>
      <c r="D50" s="134"/>
      <c r="E50" s="135"/>
      <c r="F50" s="201">
        <f t="shared" si="0"/>
        <v>0</v>
      </c>
    </row>
    <row r="51" spans="1:7" x14ac:dyDescent="0.35">
      <c r="A51" s="134"/>
      <c r="B51" s="134"/>
      <c r="C51" s="134"/>
      <c r="D51" s="134"/>
      <c r="E51" s="135"/>
      <c r="F51" s="201">
        <f t="shared" si="0"/>
        <v>0</v>
      </c>
    </row>
    <row r="52" spans="1:7" x14ac:dyDescent="0.35">
      <c r="A52" s="134"/>
      <c r="B52" s="134"/>
      <c r="C52" s="134"/>
      <c r="D52" s="134"/>
      <c r="E52" s="135"/>
      <c r="F52" s="201">
        <f t="shared" si="0"/>
        <v>0</v>
      </c>
    </row>
    <row r="53" spans="1:7" x14ac:dyDescent="0.35">
      <c r="A53" s="134"/>
      <c r="B53" s="134"/>
      <c r="C53" s="134"/>
      <c r="D53" s="134"/>
      <c r="E53" s="135"/>
      <c r="F53" s="201">
        <f t="shared" si="0"/>
        <v>0</v>
      </c>
    </row>
    <row r="54" spans="1:7" x14ac:dyDescent="0.35">
      <c r="A54" s="134"/>
      <c r="B54" s="134"/>
      <c r="C54" s="134"/>
      <c r="D54" s="134"/>
      <c r="E54" s="135"/>
      <c r="F54" s="201">
        <f t="shared" si="0"/>
        <v>0</v>
      </c>
    </row>
    <row r="55" spans="1:7" x14ac:dyDescent="0.35">
      <c r="A55" s="134"/>
      <c r="B55" s="134"/>
      <c r="C55" s="134"/>
      <c r="D55" s="134"/>
      <c r="E55" s="135"/>
      <c r="F55" s="201">
        <f t="shared" si="0"/>
        <v>0</v>
      </c>
    </row>
    <row r="56" spans="1:7" x14ac:dyDescent="0.35">
      <c r="A56" s="134"/>
      <c r="B56" s="134"/>
      <c r="C56" s="134"/>
      <c r="D56" s="134"/>
      <c r="E56" s="135"/>
      <c r="F56" s="201">
        <f t="shared" si="0"/>
        <v>0</v>
      </c>
    </row>
    <row r="57" spans="1:7" x14ac:dyDescent="0.35">
      <c r="A57" s="134"/>
      <c r="B57" s="134"/>
      <c r="C57" s="134"/>
      <c r="D57" s="134"/>
      <c r="E57" s="135"/>
      <c r="F57" s="201">
        <f t="shared" si="0"/>
        <v>0</v>
      </c>
    </row>
    <row r="58" spans="1:7" x14ac:dyDescent="0.35">
      <c r="A58" s="134"/>
      <c r="B58" s="134"/>
      <c r="C58" s="134"/>
      <c r="D58" s="134"/>
      <c r="E58" s="135"/>
      <c r="F58" s="201">
        <f t="shared" si="0"/>
        <v>0</v>
      </c>
    </row>
    <row r="59" spans="1:7" x14ac:dyDescent="0.35">
      <c r="A59" s="134"/>
      <c r="B59" s="134"/>
      <c r="C59" s="134"/>
      <c r="D59" s="134"/>
      <c r="E59" s="135"/>
      <c r="F59" s="201">
        <f t="shared" si="0"/>
        <v>0</v>
      </c>
    </row>
    <row r="60" spans="1:7" x14ac:dyDescent="0.35">
      <c r="A60" s="134"/>
      <c r="B60" s="134"/>
      <c r="C60" s="134"/>
      <c r="D60" s="134"/>
      <c r="E60" s="135"/>
      <c r="F60" s="201">
        <f t="shared" si="0"/>
        <v>0</v>
      </c>
    </row>
    <row r="61" spans="1:7" x14ac:dyDescent="0.35">
      <c r="A61" s="134"/>
      <c r="B61" s="134"/>
      <c r="C61" s="134"/>
      <c r="D61" s="134"/>
      <c r="E61" s="135"/>
      <c r="F61" s="201">
        <f t="shared" si="0"/>
        <v>0</v>
      </c>
    </row>
    <row r="62" spans="1:7" x14ac:dyDescent="0.35">
      <c r="A62" s="134"/>
      <c r="B62" s="134"/>
      <c r="C62" s="134"/>
      <c r="D62" s="134"/>
      <c r="E62" s="135"/>
      <c r="F62" s="201">
        <f t="shared" si="0"/>
        <v>0</v>
      </c>
    </row>
    <row r="63" spans="1:7" x14ac:dyDescent="0.35">
      <c r="A63" s="134"/>
      <c r="B63" s="134"/>
      <c r="C63" s="134"/>
      <c r="D63" s="134"/>
      <c r="E63" s="135"/>
      <c r="F63" s="201">
        <f t="shared" si="0"/>
        <v>0</v>
      </c>
      <c r="G63" s="178" t="s">
        <v>203</v>
      </c>
    </row>
    <row r="64" spans="1:7" x14ac:dyDescent="0.35">
      <c r="A64" s="134"/>
      <c r="B64" s="134"/>
      <c r="C64" s="134"/>
      <c r="D64" s="134"/>
      <c r="E64" s="135"/>
      <c r="F64" s="201">
        <f t="shared" si="0"/>
        <v>0</v>
      </c>
      <c r="G64" s="178"/>
    </row>
    <row r="65" spans="1:6" x14ac:dyDescent="0.35">
      <c r="A65" s="136"/>
      <c r="B65" s="134"/>
      <c r="C65" s="136"/>
      <c r="D65" s="136"/>
      <c r="E65" s="137"/>
      <c r="F65" s="201">
        <f t="shared" si="0"/>
        <v>0</v>
      </c>
    </row>
    <row r="66" spans="1:6" x14ac:dyDescent="0.35">
      <c r="A66" s="472">
        <f>COUNTA(A17:A65)</f>
        <v>0</v>
      </c>
      <c r="B66" s="472"/>
      <c r="C66" s="472"/>
      <c r="D66" s="473"/>
      <c r="E66" s="474">
        <f>SUM(E17:E65)</f>
        <v>0</v>
      </c>
      <c r="F66" s="475">
        <f>SUM(F17:F65)</f>
        <v>0</v>
      </c>
    </row>
    <row r="67" spans="1:6" x14ac:dyDescent="0.35">
      <c r="A67" s="169"/>
      <c r="B67" s="169"/>
      <c r="C67" s="170"/>
      <c r="D67" s="170"/>
      <c r="E67" s="170"/>
    </row>
    <row r="68" spans="1:6" x14ac:dyDescent="0.35">
      <c r="A68" s="169"/>
      <c r="B68" s="169"/>
      <c r="C68" s="170"/>
      <c r="D68" s="170"/>
      <c r="E68" s="170"/>
    </row>
    <row r="69" spans="1:6" x14ac:dyDescent="0.35">
      <c r="A69" s="169"/>
      <c r="B69" s="169"/>
      <c r="C69" s="170"/>
      <c r="D69" s="170"/>
      <c r="E69" s="170"/>
    </row>
    <row r="70" spans="1:6" x14ac:dyDescent="0.35">
      <c r="A70" s="169"/>
      <c r="B70" s="169"/>
      <c r="C70" s="170"/>
      <c r="D70" s="170"/>
      <c r="E70" s="170"/>
    </row>
    <row r="71" spans="1:6" x14ac:dyDescent="0.35">
      <c r="A71" s="169"/>
      <c r="B71" s="169"/>
      <c r="C71" s="170"/>
      <c r="D71" s="170"/>
      <c r="E71" s="170"/>
    </row>
    <row r="72" spans="1:6" x14ac:dyDescent="0.35">
      <c r="A72" s="169"/>
      <c r="B72" s="169"/>
      <c r="C72" s="170"/>
      <c r="D72" s="170"/>
      <c r="E72" s="170"/>
    </row>
    <row r="73" spans="1:6" x14ac:dyDescent="0.35">
      <c r="A73" s="169"/>
      <c r="B73" s="169"/>
      <c r="C73" s="170"/>
      <c r="D73" s="170"/>
      <c r="E73" s="170"/>
    </row>
    <row r="74" spans="1:6" x14ac:dyDescent="0.35">
      <c r="A74" s="169"/>
      <c r="B74" s="169"/>
      <c r="C74" s="170"/>
      <c r="D74" s="170"/>
      <c r="E74" s="170"/>
    </row>
    <row r="75" spans="1:6" x14ac:dyDescent="0.35">
      <c r="A75" s="169"/>
      <c r="B75" s="169"/>
      <c r="C75" s="170"/>
      <c r="D75" s="170"/>
      <c r="E75" s="170"/>
    </row>
    <row r="76" spans="1:6" x14ac:dyDescent="0.35">
      <c r="A76" s="169"/>
      <c r="B76" s="169"/>
      <c r="C76" s="170"/>
      <c r="D76" s="170"/>
      <c r="E76" s="170"/>
    </row>
    <row r="77" spans="1:6" x14ac:dyDescent="0.35">
      <c r="A77" s="169"/>
      <c r="B77" s="169"/>
      <c r="C77" s="170"/>
      <c r="D77" s="170"/>
      <c r="E77" s="170"/>
    </row>
    <row r="78" spans="1:6" x14ac:dyDescent="0.35">
      <c r="A78" s="169"/>
      <c r="B78" s="169"/>
      <c r="C78" s="170"/>
      <c r="D78" s="170"/>
      <c r="E78" s="170"/>
    </row>
    <row r="79" spans="1:6" x14ac:dyDescent="0.35">
      <c r="A79" s="169"/>
      <c r="B79" s="169"/>
      <c r="C79" s="170"/>
      <c r="D79" s="170"/>
      <c r="E79" s="170"/>
    </row>
    <row r="80" spans="1:6" x14ac:dyDescent="0.35">
      <c r="A80" s="169"/>
      <c r="B80" s="169"/>
      <c r="C80" s="170"/>
      <c r="D80" s="170"/>
      <c r="E80" s="170"/>
    </row>
    <row r="81" spans="1:5" x14ac:dyDescent="0.35">
      <c r="A81" s="169"/>
      <c r="B81" s="169"/>
      <c r="C81" s="170"/>
      <c r="D81" s="170"/>
      <c r="E81" s="170"/>
    </row>
    <row r="82" spans="1:5" x14ac:dyDescent="0.35">
      <c r="A82" s="169"/>
      <c r="B82" s="169"/>
      <c r="C82" s="170"/>
      <c r="D82" s="170"/>
      <c r="E82" s="170"/>
    </row>
  </sheetData>
  <sheetProtection insertRows="0" selectLockedCells="1"/>
  <mergeCells count="9">
    <mergeCell ref="A1:N1"/>
    <mergeCell ref="H31:P38"/>
    <mergeCell ref="H30:P30"/>
    <mergeCell ref="A15:F15"/>
    <mergeCell ref="H25:U25"/>
    <mergeCell ref="U18:AE18"/>
    <mergeCell ref="U19:AE19"/>
    <mergeCell ref="U20:AE20"/>
    <mergeCell ref="U27:AE27"/>
  </mergeCells>
  <phoneticPr fontId="52" type="noConversion"/>
  <dataValidations count="2">
    <dataValidation type="list" allowBlank="1" showInputMessage="1" showErrorMessage="1" sqref="C17:C65" xr:uid="{F063EDD9-8BE7-40CF-88A5-FD98B5281679}">
      <formula1>$R$1:$R$6</formula1>
    </dataValidation>
    <dataValidation type="list" allowBlank="1" showInputMessage="1" showErrorMessage="1" sqref="B17:B65" xr:uid="{77A4CC90-D957-4726-AD5A-4DB4F41F0168}">
      <formula1>$S$1:$S$12</formula1>
    </dataValidation>
  </dataValidations>
  <pageMargins left="0.7" right="0.7" top="0.75" bottom="0.75" header="0.3" footer="0.3"/>
  <pageSetup orientation="portrait" r:id="rId1"/>
  <ignoredErrors>
    <ignoredError sqref="U22 F29"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A964-4645-4187-B91E-643DD8F773A6}">
  <sheetPr>
    <tabColor theme="9" tint="-0.249977111117893"/>
  </sheetPr>
  <dimension ref="A1:AF83"/>
  <sheetViews>
    <sheetView showGridLines="0" zoomScaleNormal="100" workbookViewId="0">
      <selection activeCell="A18" sqref="A18"/>
    </sheetView>
  </sheetViews>
  <sheetFormatPr defaultColWidth="9.1796875" defaultRowHeight="14.5" x14ac:dyDescent="0.35"/>
  <cols>
    <col min="1" max="1" width="19.453125" style="168" customWidth="1"/>
    <col min="2" max="3" width="15.54296875" style="168" customWidth="1"/>
    <col min="4" max="5" width="15.54296875" style="171" customWidth="1"/>
    <col min="6" max="6" width="18.54296875" style="171" customWidth="1"/>
    <col min="7" max="7" width="18.54296875" style="199" customWidth="1"/>
    <col min="8" max="8" width="7.1796875" style="199" customWidth="1"/>
    <col min="9" max="9" width="23.1796875" style="168" customWidth="1"/>
    <col min="10" max="16" width="10.36328125" style="168" customWidth="1"/>
    <col min="17" max="21" width="11.54296875" style="168" customWidth="1"/>
    <col min="22" max="16384" width="9.1796875" style="168"/>
  </cols>
  <sheetData>
    <row r="1" spans="1:21" s="287" customFormat="1" ht="18.5" x14ac:dyDescent="0.35">
      <c r="A1" s="632" t="s">
        <v>174</v>
      </c>
      <c r="B1" s="633"/>
      <c r="C1" s="633"/>
      <c r="D1" s="633"/>
      <c r="E1" s="633"/>
      <c r="F1" s="633"/>
      <c r="G1" s="633"/>
      <c r="H1" s="310"/>
      <c r="I1" s="327"/>
      <c r="J1" s="327"/>
      <c r="K1" s="327"/>
      <c r="L1" s="327"/>
      <c r="M1" s="327"/>
      <c r="N1" s="327"/>
      <c r="O1" s="327"/>
      <c r="P1" s="327"/>
      <c r="Q1" s="327"/>
      <c r="R1" s="183"/>
      <c r="S1" s="288"/>
      <c r="T1" s="288" t="s">
        <v>166</v>
      </c>
    </row>
    <row r="2" spans="1:21" s="287" customFormat="1" ht="27" customHeight="1" x14ac:dyDescent="0.35">
      <c r="A2" s="352" t="s">
        <v>358</v>
      </c>
      <c r="B2" s="324"/>
      <c r="C2" s="324"/>
      <c r="D2" s="324"/>
      <c r="E2" s="324"/>
      <c r="F2" s="324"/>
      <c r="G2" s="324"/>
      <c r="H2" s="324"/>
      <c r="I2" s="300"/>
      <c r="J2" s="300"/>
      <c r="K2" s="300"/>
      <c r="L2" s="300"/>
      <c r="M2" s="300"/>
      <c r="N2" s="300"/>
      <c r="O2" s="300"/>
      <c r="P2" s="300"/>
      <c r="Q2" s="297"/>
      <c r="R2" s="328"/>
      <c r="S2" s="288"/>
      <c r="T2" s="288" t="s">
        <v>167</v>
      </c>
    </row>
    <row r="3" spans="1:21" s="320" customFormat="1" ht="15.5" x14ac:dyDescent="0.35">
      <c r="A3" s="311" t="s">
        <v>155</v>
      </c>
      <c r="B3" s="312"/>
      <c r="C3" s="312"/>
      <c r="D3" s="312"/>
      <c r="E3" s="312"/>
      <c r="F3" s="312"/>
      <c r="G3" s="313"/>
      <c r="H3" s="313"/>
      <c r="I3" s="312"/>
      <c r="J3" s="312"/>
      <c r="K3" s="344"/>
      <c r="L3" s="344"/>
      <c r="M3" s="344"/>
      <c r="N3" s="344"/>
      <c r="O3" s="344"/>
      <c r="P3" s="344"/>
      <c r="Q3" s="718"/>
      <c r="R3" s="329"/>
      <c r="S3" s="321" t="s">
        <v>25</v>
      </c>
      <c r="T3" s="288" t="s">
        <v>168</v>
      </c>
    </row>
    <row r="4" spans="1:21" s="287" customFormat="1" ht="15.5" x14ac:dyDescent="0.35">
      <c r="A4" s="350"/>
      <c r="B4" s="184"/>
      <c r="C4" s="184"/>
      <c r="D4" s="184"/>
      <c r="E4" s="184"/>
      <c r="F4" s="184"/>
      <c r="G4" s="202"/>
      <c r="H4" s="202"/>
      <c r="I4" s="184"/>
      <c r="J4" s="184"/>
      <c r="K4" s="184"/>
      <c r="L4" s="184"/>
      <c r="M4" s="184"/>
      <c r="N4" s="184"/>
      <c r="O4" s="184"/>
      <c r="P4" s="184"/>
      <c r="Q4" s="297"/>
      <c r="R4" s="328"/>
      <c r="S4" s="288"/>
      <c r="T4" s="288" t="s">
        <v>90</v>
      </c>
    </row>
    <row r="5" spans="1:21" s="287" customFormat="1" x14ac:dyDescent="0.35">
      <c r="A5" s="343" t="s">
        <v>36</v>
      </c>
      <c r="B5" s="186"/>
      <c r="C5" s="186"/>
      <c r="D5" s="187"/>
      <c r="E5" s="187"/>
      <c r="F5" s="187"/>
      <c r="G5" s="203"/>
      <c r="H5" s="203"/>
      <c r="I5" s="184"/>
      <c r="J5" s="184"/>
      <c r="K5" s="184"/>
      <c r="L5" s="184"/>
      <c r="M5" s="184"/>
      <c r="N5" s="184"/>
      <c r="O5" s="184"/>
      <c r="P5" s="184"/>
      <c r="Q5" s="297"/>
      <c r="R5" s="328"/>
      <c r="S5" s="288" t="s">
        <v>26</v>
      </c>
      <c r="T5" s="288" t="s">
        <v>91</v>
      </c>
    </row>
    <row r="6" spans="1:21" s="287" customFormat="1" x14ac:dyDescent="0.35">
      <c r="A6" s="292" t="s">
        <v>312</v>
      </c>
      <c r="B6" s="291"/>
      <c r="C6" s="291"/>
      <c r="D6" s="293"/>
      <c r="E6" s="293"/>
      <c r="F6" s="293"/>
      <c r="G6" s="294"/>
      <c r="H6" s="294"/>
      <c r="I6" s="300"/>
      <c r="J6" s="300"/>
      <c r="K6" s="300"/>
      <c r="L6" s="300"/>
      <c r="M6" s="300"/>
      <c r="N6" s="300"/>
      <c r="O6" s="300"/>
      <c r="P6" s="300"/>
      <c r="Q6" s="297"/>
      <c r="R6" s="328"/>
      <c r="S6" s="288" t="s">
        <v>27</v>
      </c>
      <c r="T6" s="288" t="s">
        <v>87</v>
      </c>
    </row>
    <row r="7" spans="1:21" s="287" customFormat="1" x14ac:dyDescent="0.35">
      <c r="A7" s="292" t="s">
        <v>150</v>
      </c>
      <c r="B7" s="291"/>
      <c r="C7" s="291"/>
      <c r="D7" s="293"/>
      <c r="E7" s="293"/>
      <c r="F7" s="293"/>
      <c r="G7" s="294"/>
      <c r="H7" s="294"/>
      <c r="I7" s="300"/>
      <c r="J7" s="300"/>
      <c r="K7" s="300"/>
      <c r="L7" s="300"/>
      <c r="M7" s="300"/>
      <c r="N7" s="300"/>
      <c r="O7" s="300"/>
      <c r="P7" s="300"/>
      <c r="Q7" s="297"/>
      <c r="R7" s="328"/>
      <c r="S7" s="288"/>
      <c r="T7" s="288" t="s">
        <v>116</v>
      </c>
    </row>
    <row r="8" spans="1:21" s="287" customFormat="1" x14ac:dyDescent="0.35">
      <c r="A8" s="292" t="s">
        <v>103</v>
      </c>
      <c r="B8" s="291"/>
      <c r="C8" s="291"/>
      <c r="D8" s="293"/>
      <c r="E8" s="293"/>
      <c r="F8" s="293"/>
      <c r="G8" s="294"/>
      <c r="H8" s="294"/>
      <c r="I8" s="326"/>
      <c r="J8" s="326"/>
      <c r="K8" s="326"/>
      <c r="L8" s="326"/>
      <c r="M8" s="326"/>
      <c r="N8" s="326"/>
      <c r="O8" s="326"/>
      <c r="P8" s="326"/>
      <c r="Q8" s="297"/>
      <c r="R8" s="328"/>
      <c r="S8" s="288" t="s">
        <v>28</v>
      </c>
      <c r="T8" s="288" t="s">
        <v>89</v>
      </c>
    </row>
    <row r="9" spans="1:21" s="287" customFormat="1" x14ac:dyDescent="0.35">
      <c r="A9" s="292" t="s">
        <v>61</v>
      </c>
      <c r="B9" s="291"/>
      <c r="C9" s="291"/>
      <c r="D9" s="293"/>
      <c r="E9" s="293"/>
      <c r="F9" s="293"/>
      <c r="G9" s="294"/>
      <c r="H9" s="294"/>
      <c r="I9" s="184"/>
      <c r="J9" s="184"/>
      <c r="K9" s="184"/>
      <c r="L9" s="184"/>
      <c r="M9" s="184"/>
      <c r="N9" s="184"/>
      <c r="O9" s="184"/>
      <c r="P9" s="184"/>
      <c r="Q9" s="297"/>
      <c r="R9" s="328"/>
      <c r="S9" s="288"/>
      <c r="T9" s="288" t="s">
        <v>81</v>
      </c>
    </row>
    <row r="10" spans="1:21" s="287" customFormat="1" x14ac:dyDescent="0.35">
      <c r="A10" s="292" t="s">
        <v>33</v>
      </c>
      <c r="B10" s="291"/>
      <c r="C10" s="291"/>
      <c r="D10" s="293"/>
      <c r="E10" s="293"/>
      <c r="F10" s="293"/>
      <c r="G10" s="294"/>
      <c r="H10" s="294"/>
      <c r="I10" s="184"/>
      <c r="J10" s="184"/>
      <c r="K10" s="184"/>
      <c r="L10" s="184"/>
      <c r="M10" s="184"/>
      <c r="N10" s="184"/>
      <c r="O10" s="184"/>
      <c r="P10" s="184"/>
      <c r="Q10" s="297"/>
      <c r="R10" s="328"/>
      <c r="S10" s="288"/>
      <c r="T10" s="288" t="s">
        <v>82</v>
      </c>
    </row>
    <row r="11" spans="1:21" s="287" customFormat="1" x14ac:dyDescent="0.35">
      <c r="A11" s="292" t="s">
        <v>140</v>
      </c>
      <c r="B11" s="291"/>
      <c r="C11" s="291"/>
      <c r="D11" s="293"/>
      <c r="E11" s="293"/>
      <c r="F11" s="293"/>
      <c r="G11" s="294"/>
      <c r="H11" s="294"/>
      <c r="I11" s="184"/>
      <c r="J11" s="184"/>
      <c r="K11" s="184"/>
      <c r="L11" s="184"/>
      <c r="M11" s="184"/>
      <c r="N11" s="184"/>
      <c r="O11" s="184"/>
      <c r="P11" s="184"/>
      <c r="Q11" s="297"/>
      <c r="R11" s="328"/>
      <c r="S11" s="288"/>
      <c r="T11" s="288" t="s">
        <v>12</v>
      </c>
    </row>
    <row r="12" spans="1:21" s="290" customFormat="1" x14ac:dyDescent="0.35">
      <c r="A12" s="303" t="s">
        <v>151</v>
      </c>
      <c r="B12" s="406"/>
      <c r="C12" s="406"/>
      <c r="D12" s="304"/>
      <c r="E12" s="304"/>
      <c r="F12" s="304"/>
      <c r="G12" s="407"/>
      <c r="H12" s="407"/>
      <c r="I12" s="408"/>
      <c r="J12" s="408"/>
      <c r="K12" s="408"/>
      <c r="L12" s="408"/>
      <c r="M12" s="408"/>
      <c r="N12" s="408"/>
      <c r="O12" s="408"/>
      <c r="P12" s="408"/>
      <c r="Q12" s="409"/>
      <c r="R12" s="410"/>
      <c r="T12" s="288" t="s">
        <v>13</v>
      </c>
    </row>
    <row r="13" spans="1:21" s="287" customFormat="1" x14ac:dyDescent="0.35">
      <c r="A13" s="192"/>
      <c r="B13" s="193"/>
      <c r="C13" s="193"/>
      <c r="D13" s="194"/>
      <c r="E13" s="194"/>
      <c r="F13" s="195"/>
      <c r="G13" s="205"/>
      <c r="H13" s="205"/>
      <c r="I13" s="197"/>
      <c r="J13" s="197"/>
      <c r="K13" s="197"/>
      <c r="L13" s="197"/>
      <c r="M13" s="197"/>
      <c r="N13" s="197"/>
      <c r="O13" s="197"/>
      <c r="P13" s="197"/>
      <c r="Q13" s="289"/>
      <c r="R13" s="289"/>
      <c r="T13" s="290"/>
    </row>
    <row r="14" spans="1:21" s="287" customFormat="1" x14ac:dyDescent="0.35">
      <c r="A14" s="192"/>
      <c r="B14" s="193"/>
      <c r="C14" s="193"/>
      <c r="D14" s="194"/>
      <c r="E14" s="194"/>
      <c r="F14" s="195"/>
      <c r="G14" s="205"/>
      <c r="H14" s="205"/>
      <c r="I14" s="197"/>
      <c r="J14" s="197"/>
      <c r="K14" s="197"/>
      <c r="L14" s="197"/>
      <c r="M14" s="197"/>
      <c r="N14" s="197"/>
      <c r="O14" s="197"/>
      <c r="P14" s="197"/>
      <c r="Q14" s="289"/>
      <c r="R14" s="289"/>
      <c r="T14" s="290"/>
    </row>
    <row r="15" spans="1:21" s="320" customFormat="1" ht="12.65" customHeight="1" x14ac:dyDescent="0.35">
      <c r="A15" s="311" t="s">
        <v>364</v>
      </c>
      <c r="B15" s="316"/>
      <c r="C15" s="316"/>
      <c r="D15" s="317"/>
      <c r="E15" s="317"/>
      <c r="F15" s="317"/>
      <c r="G15" s="318"/>
      <c r="H15" s="716"/>
      <c r="I15" s="717"/>
      <c r="J15" s="717"/>
      <c r="K15" s="717"/>
      <c r="L15" s="717"/>
      <c r="M15" s="717"/>
      <c r="N15" s="717"/>
      <c r="O15" s="717"/>
      <c r="P15" s="717"/>
      <c r="T15" s="322"/>
      <c r="U15" s="323"/>
    </row>
    <row r="16" spans="1:21" s="287" customFormat="1" ht="15.5" x14ac:dyDescent="0.35">
      <c r="A16" s="645" t="s">
        <v>311</v>
      </c>
      <c r="B16" s="645"/>
      <c r="C16" s="645"/>
      <c r="D16" s="645"/>
      <c r="E16" s="645"/>
      <c r="F16" s="645"/>
      <c r="G16" s="645"/>
      <c r="H16" s="332"/>
      <c r="I16" s="196"/>
      <c r="J16" s="196"/>
      <c r="K16" s="196"/>
      <c r="L16" s="196"/>
      <c r="M16" s="196"/>
      <c r="N16" s="196"/>
      <c r="O16" s="196"/>
      <c r="P16" s="196"/>
    </row>
    <row r="17" spans="1:32" ht="108" customHeight="1" x14ac:dyDescent="0.35">
      <c r="A17" s="286" t="s">
        <v>218</v>
      </c>
      <c r="B17" s="208" t="s">
        <v>29</v>
      </c>
      <c r="C17" s="286" t="s">
        <v>24</v>
      </c>
      <c r="D17" s="210" t="s">
        <v>32</v>
      </c>
      <c r="E17" s="210" t="s">
        <v>149</v>
      </c>
      <c r="F17" s="210" t="s">
        <v>31</v>
      </c>
      <c r="G17" s="211" t="s">
        <v>22</v>
      </c>
      <c r="H17" s="287"/>
      <c r="I17" s="278"/>
      <c r="J17" s="363"/>
      <c r="K17" s="405"/>
      <c r="L17" s="363"/>
      <c r="M17" s="363"/>
      <c r="N17" s="363"/>
      <c r="O17" s="363"/>
      <c r="P17" s="363"/>
      <c r="Q17" s="199"/>
    </row>
    <row r="18" spans="1:32" x14ac:dyDescent="0.35">
      <c r="A18" s="305"/>
      <c r="B18" s="134"/>
      <c r="C18" s="134"/>
      <c r="D18" s="134"/>
      <c r="E18" s="134"/>
      <c r="F18" s="135"/>
      <c r="G18" s="201">
        <f t="shared" ref="G18:G66" si="0">D18*E18*F18</f>
        <v>0</v>
      </c>
      <c r="H18" s="287"/>
      <c r="I18" s="179" t="s">
        <v>62</v>
      </c>
      <c r="J18" s="366" t="s">
        <v>166</v>
      </c>
      <c r="K18" s="366" t="s">
        <v>167</v>
      </c>
      <c r="L18" s="366" t="s">
        <v>168</v>
      </c>
      <c r="M18" s="366" t="s">
        <v>90</v>
      </c>
      <c r="N18" s="366" t="s">
        <v>91</v>
      </c>
      <c r="O18" s="366" t="s">
        <v>87</v>
      </c>
      <c r="P18" s="366" t="s">
        <v>116</v>
      </c>
      <c r="Q18" s="366" t="s">
        <v>89</v>
      </c>
      <c r="R18" s="366" t="s">
        <v>81</v>
      </c>
      <c r="S18" s="366" t="s">
        <v>82</v>
      </c>
      <c r="T18" s="366" t="s">
        <v>12</v>
      </c>
      <c r="U18" s="366" t="s">
        <v>13</v>
      </c>
      <c r="V18" s="196"/>
      <c r="W18" s="196"/>
      <c r="X18" s="196"/>
      <c r="Y18" s="196"/>
      <c r="Z18" s="196"/>
      <c r="AA18" s="196"/>
      <c r="AB18" s="196"/>
      <c r="AC18" s="196"/>
      <c r="AD18" s="196"/>
      <c r="AE18" s="196"/>
      <c r="AF18" s="196"/>
    </row>
    <row r="19" spans="1:32" x14ac:dyDescent="0.35">
      <c r="A19" s="305"/>
      <c r="B19" s="134"/>
      <c r="C19" s="134"/>
      <c r="D19" s="134"/>
      <c r="E19" s="134"/>
      <c r="F19" s="135"/>
      <c r="G19" s="201">
        <f t="shared" si="0"/>
        <v>0</v>
      </c>
      <c r="H19" s="287"/>
      <c r="I19" s="181" t="s">
        <v>30</v>
      </c>
      <c r="J19" s="182">
        <f t="shared" ref="J19:P19" si="1">SUMIF($B$18:$B$66,J$18,$E$18:$E$66)</f>
        <v>0</v>
      </c>
      <c r="K19" s="465">
        <f t="shared" si="1"/>
        <v>0</v>
      </c>
      <c r="L19" s="465">
        <f t="shared" si="1"/>
        <v>0</v>
      </c>
      <c r="M19" s="465">
        <f t="shared" si="1"/>
        <v>0</v>
      </c>
      <c r="N19" s="465">
        <f t="shared" si="1"/>
        <v>0</v>
      </c>
      <c r="O19" s="465">
        <f t="shared" si="1"/>
        <v>0</v>
      </c>
      <c r="P19" s="465">
        <f t="shared" si="1"/>
        <v>0</v>
      </c>
      <c r="Q19" s="465">
        <f>SUMIF($B$18:$B$66,Q$18,$E$18:$E$66)</f>
        <v>0</v>
      </c>
      <c r="R19" s="465">
        <f>SUMIF($B$18:$B$66,R$18,$E$18:$E$66)</f>
        <v>0</v>
      </c>
      <c r="S19" s="465">
        <f>SUMIF($B$18:$B$66,S$18,$E$18:$E$66)</f>
        <v>0</v>
      </c>
      <c r="T19" s="465">
        <f>SUMIF($B$18:$B$66,T$18,$E$18:$E$66)</f>
        <v>0</v>
      </c>
      <c r="U19" s="465">
        <f>SUMIF($B$18:$B$66,U$18,$E$18:$E$66)</f>
        <v>0</v>
      </c>
      <c r="V19" s="644"/>
      <c r="W19" s="644"/>
      <c r="X19" s="644"/>
      <c r="Y19" s="644"/>
      <c r="Z19" s="644"/>
      <c r="AA19" s="644"/>
      <c r="AB19" s="644"/>
      <c r="AC19" s="644"/>
      <c r="AD19" s="644"/>
      <c r="AE19" s="644"/>
      <c r="AF19" s="644"/>
    </row>
    <row r="20" spans="1:32" x14ac:dyDescent="0.35">
      <c r="A20" s="305"/>
      <c r="B20" s="134"/>
      <c r="C20" s="134"/>
      <c r="D20" s="134"/>
      <c r="E20" s="134"/>
      <c r="F20" s="135"/>
      <c r="G20" s="201">
        <f t="shared" si="0"/>
        <v>0</v>
      </c>
      <c r="H20" s="287"/>
      <c r="I20" s="181" t="s">
        <v>31</v>
      </c>
      <c r="J20" s="182">
        <f t="shared" ref="J20:P20" si="2">SUMIF($B$18:$B$66,J$18,$F$18:$F$66)</f>
        <v>0</v>
      </c>
      <c r="K20" s="465">
        <f t="shared" si="2"/>
        <v>0</v>
      </c>
      <c r="L20" s="465">
        <f t="shared" si="2"/>
        <v>0</v>
      </c>
      <c r="M20" s="465">
        <f t="shared" si="2"/>
        <v>0</v>
      </c>
      <c r="N20" s="465">
        <f t="shared" si="2"/>
        <v>0</v>
      </c>
      <c r="O20" s="465">
        <f t="shared" si="2"/>
        <v>0</v>
      </c>
      <c r="P20" s="465">
        <f t="shared" si="2"/>
        <v>0</v>
      </c>
      <c r="Q20" s="465">
        <f>SUMIF($B$18:$B$66,Q$18,$F$18:$F$66)</f>
        <v>0</v>
      </c>
      <c r="R20" s="465">
        <f>SUMIF($B$18:$B$66,R$18,$F$18:$F$66)</f>
        <v>0</v>
      </c>
      <c r="S20" s="465">
        <f>SUMIF($B$18:$B$66,S$18,$F$18:$F$66)</f>
        <v>0</v>
      </c>
      <c r="T20" s="465">
        <f>SUMIF($B$18:$B$66,T$18,$F$18:$F$66)</f>
        <v>0</v>
      </c>
      <c r="U20" s="465">
        <f>SUMIF($B$18:$B$66,U$18,$F$18:$F$66)</f>
        <v>0</v>
      </c>
      <c r="V20" s="644"/>
      <c r="W20" s="644"/>
      <c r="X20" s="644"/>
      <c r="Y20" s="644"/>
      <c r="Z20" s="644"/>
      <c r="AA20" s="644"/>
      <c r="AB20" s="644"/>
      <c r="AC20" s="644"/>
      <c r="AD20" s="644"/>
      <c r="AE20" s="644"/>
      <c r="AF20" s="644"/>
    </row>
    <row r="21" spans="1:32" x14ac:dyDescent="0.35">
      <c r="A21" s="305"/>
      <c r="B21" s="134"/>
      <c r="C21" s="134"/>
      <c r="D21" s="134"/>
      <c r="E21" s="134"/>
      <c r="F21" s="135"/>
      <c r="G21" s="201">
        <f t="shared" si="0"/>
        <v>0</v>
      </c>
      <c r="H21" s="287"/>
      <c r="I21" s="181" t="s">
        <v>63</v>
      </c>
      <c r="J21" s="200">
        <f t="shared" ref="J21:P21" si="3">SUMIF($B$18:$B$66,J$18,$G$18:$G$66)</f>
        <v>0</v>
      </c>
      <c r="K21" s="466">
        <f t="shared" si="3"/>
        <v>0</v>
      </c>
      <c r="L21" s="466">
        <f t="shared" si="3"/>
        <v>0</v>
      </c>
      <c r="M21" s="466">
        <f t="shared" si="3"/>
        <v>0</v>
      </c>
      <c r="N21" s="466">
        <f t="shared" si="3"/>
        <v>0</v>
      </c>
      <c r="O21" s="466">
        <f t="shared" si="3"/>
        <v>0</v>
      </c>
      <c r="P21" s="466">
        <f t="shared" si="3"/>
        <v>0</v>
      </c>
      <c r="Q21" s="466">
        <f>SUMIF($B$18:$B$66,Q$18,$G$18:$G$66)</f>
        <v>0</v>
      </c>
      <c r="R21" s="466">
        <f>SUMIF($B$18:$B$66,R$18,$G$18:$G$66)</f>
        <v>0</v>
      </c>
      <c r="S21" s="466">
        <f>SUMIF($B$18:$B$66,S$18,$G$18:$G$66)</f>
        <v>0</v>
      </c>
      <c r="T21" s="466">
        <f>SUMIF($B$18:$B$66,T$18,$G$18:$G$66)</f>
        <v>0</v>
      </c>
      <c r="U21" s="466">
        <f>SUMIF($B$18:$B$66,U$18,$G$18:$G$66)</f>
        <v>0</v>
      </c>
      <c r="V21" s="644"/>
      <c r="W21" s="644"/>
      <c r="X21" s="644"/>
      <c r="Y21" s="644"/>
      <c r="Z21" s="644"/>
      <c r="AA21" s="644"/>
      <c r="AB21" s="644"/>
      <c r="AC21" s="644"/>
      <c r="AD21" s="644"/>
      <c r="AE21" s="644"/>
      <c r="AF21" s="644"/>
    </row>
    <row r="22" spans="1:32" ht="15" thickBot="1" x14ac:dyDescent="0.4">
      <c r="A22" s="305"/>
      <c r="B22" s="134"/>
      <c r="C22" s="134"/>
      <c r="D22" s="134"/>
      <c r="E22" s="134"/>
      <c r="F22" s="135"/>
      <c r="G22" s="201">
        <f t="shared" si="0"/>
        <v>0</v>
      </c>
      <c r="H22" s="287"/>
      <c r="I22" s="276"/>
      <c r="J22" s="277" t="str">
        <f t="shared" ref="J22:U22" si="4">IF(J23&gt;J21,"ERROR","")</f>
        <v/>
      </c>
      <c r="K22" s="277" t="str">
        <f t="shared" si="4"/>
        <v/>
      </c>
      <c r="L22" s="277" t="str">
        <f t="shared" si="4"/>
        <v/>
      </c>
      <c r="M22" s="277" t="str">
        <f t="shared" si="4"/>
        <v/>
      </c>
      <c r="N22" s="277" t="str">
        <f t="shared" si="4"/>
        <v/>
      </c>
      <c r="O22" s="277" t="str">
        <f t="shared" si="4"/>
        <v/>
      </c>
      <c r="P22" s="277" t="str">
        <f t="shared" si="4"/>
        <v/>
      </c>
      <c r="Q22" s="277" t="str">
        <f t="shared" si="4"/>
        <v/>
      </c>
      <c r="R22" s="277" t="str">
        <f t="shared" si="4"/>
        <v/>
      </c>
      <c r="S22" s="277" t="str">
        <f t="shared" si="4"/>
        <v/>
      </c>
      <c r="T22" s="277" t="str">
        <f t="shared" si="4"/>
        <v/>
      </c>
      <c r="U22" s="277" t="str">
        <f t="shared" si="4"/>
        <v/>
      </c>
    </row>
    <row r="23" spans="1:32" ht="15" thickBot="1" x14ac:dyDescent="0.4">
      <c r="A23" s="305"/>
      <c r="B23" s="134"/>
      <c r="C23" s="134"/>
      <c r="D23" s="134"/>
      <c r="E23" s="134"/>
      <c r="F23" s="135"/>
      <c r="G23" s="201">
        <f t="shared" si="0"/>
        <v>0</v>
      </c>
      <c r="H23" s="287"/>
      <c r="I23" s="273" t="s">
        <v>184</v>
      </c>
      <c r="J23" s="198"/>
      <c r="K23" s="467"/>
      <c r="L23" s="467"/>
      <c r="M23" s="467"/>
      <c r="N23" s="467"/>
      <c r="O23" s="467"/>
      <c r="P23" s="467"/>
      <c r="Q23" s="467"/>
      <c r="R23" s="467"/>
      <c r="S23" s="467"/>
      <c r="T23" s="467"/>
      <c r="U23" s="468"/>
      <c r="V23" s="647">
        <f>SUM(J23:U23)</f>
        <v>0</v>
      </c>
      <c r="W23" s="648"/>
      <c r="X23" s="648"/>
      <c r="Y23" s="648"/>
      <c r="Z23" s="648"/>
      <c r="AA23" s="648"/>
      <c r="AB23" s="648"/>
      <c r="AC23" s="648"/>
      <c r="AD23" s="648"/>
      <c r="AE23" s="648"/>
      <c r="AF23" s="648"/>
    </row>
    <row r="24" spans="1:32" x14ac:dyDescent="0.35">
      <c r="A24" s="305"/>
      <c r="B24" s="134"/>
      <c r="C24" s="134"/>
      <c r="D24" s="134"/>
      <c r="E24" s="134"/>
      <c r="F24" s="135"/>
      <c r="G24" s="201">
        <f t="shared" si="0"/>
        <v>0</v>
      </c>
      <c r="H24" s="287"/>
      <c r="I24" s="275" t="str">
        <f>IF(COUNTIF(J22:U22,"&gt;""")&gt;0,"Amount claimed cannot exceed expense entered in row 21 above.","")</f>
        <v/>
      </c>
      <c r="J24" s="275"/>
      <c r="K24" s="275"/>
      <c r="L24" s="275"/>
      <c r="M24" s="275"/>
      <c r="N24" s="275"/>
      <c r="O24" s="275"/>
      <c r="P24" s="275"/>
      <c r="Q24" s="276"/>
      <c r="R24" s="276"/>
      <c r="S24" s="276"/>
      <c r="T24" s="276"/>
      <c r="U24" s="276"/>
      <c r="V24" s="196"/>
    </row>
    <row r="25" spans="1:32" x14ac:dyDescent="0.35">
      <c r="A25" s="305"/>
      <c r="B25" s="134"/>
      <c r="C25" s="134"/>
      <c r="D25" s="134"/>
      <c r="E25" s="134"/>
      <c r="F25" s="135"/>
      <c r="G25" s="201">
        <f t="shared" si="0"/>
        <v>0</v>
      </c>
      <c r="H25" s="287"/>
      <c r="I25" s="239"/>
      <c r="J25" s="239"/>
      <c r="K25" s="239"/>
      <c r="L25" s="239"/>
      <c r="M25" s="239"/>
      <c r="N25" s="239"/>
      <c r="O25" s="239"/>
      <c r="P25" s="239"/>
      <c r="Q25" s="276"/>
      <c r="R25" s="276"/>
      <c r="S25" s="276"/>
      <c r="T25" s="276"/>
      <c r="U25" s="276"/>
      <c r="V25" s="196"/>
    </row>
    <row r="26" spans="1:32" x14ac:dyDescent="0.35">
      <c r="A26" s="305"/>
      <c r="B26" s="134"/>
      <c r="C26" s="134"/>
      <c r="D26" s="134"/>
      <c r="E26" s="134"/>
      <c r="F26" s="135"/>
      <c r="G26" s="201">
        <f t="shared" si="0"/>
        <v>0</v>
      </c>
      <c r="H26" s="287"/>
      <c r="I26" s="649"/>
      <c r="J26" s="649"/>
      <c r="K26" s="649"/>
      <c r="L26" s="649"/>
      <c r="M26" s="649"/>
      <c r="N26" s="649"/>
      <c r="O26" s="649"/>
      <c r="P26" s="649"/>
      <c r="Q26" s="649"/>
      <c r="R26" s="649"/>
      <c r="S26" s="649"/>
      <c r="T26" s="649"/>
      <c r="U26" s="649"/>
      <c r="V26" s="649"/>
      <c r="W26" s="297"/>
      <c r="X26" s="297"/>
      <c r="Y26" s="297"/>
      <c r="Z26" s="297"/>
      <c r="AA26" s="297"/>
      <c r="AB26" s="297"/>
      <c r="AC26" s="297"/>
      <c r="AD26" s="297"/>
      <c r="AE26" s="297"/>
      <c r="AF26" s="297"/>
    </row>
    <row r="27" spans="1:32" ht="14.5" customHeight="1" x14ac:dyDescent="0.35">
      <c r="A27" s="305"/>
      <c r="B27" s="134"/>
      <c r="C27" s="134"/>
      <c r="D27" s="134"/>
      <c r="E27" s="134"/>
      <c r="F27" s="135"/>
      <c r="G27" s="201">
        <f t="shared" si="0"/>
        <v>0</v>
      </c>
      <c r="H27" s="287"/>
      <c r="I27" s="298"/>
      <c r="J27" s="298"/>
      <c r="K27" s="298"/>
      <c r="L27" s="298"/>
      <c r="M27" s="298"/>
      <c r="N27" s="298"/>
      <c r="O27" s="298"/>
      <c r="P27" s="298"/>
      <c r="Q27" s="299"/>
      <c r="R27" s="299"/>
      <c r="S27" s="299"/>
      <c r="T27" s="299"/>
      <c r="U27" s="299"/>
      <c r="V27" s="300"/>
      <c r="W27" s="297"/>
      <c r="X27" s="297"/>
      <c r="Y27" s="297"/>
      <c r="Z27" s="297"/>
      <c r="AA27" s="297"/>
      <c r="AB27" s="297"/>
      <c r="AC27" s="297"/>
      <c r="AD27" s="297"/>
      <c r="AE27" s="297"/>
      <c r="AF27" s="297"/>
    </row>
    <row r="28" spans="1:32" ht="15" customHeight="1" x14ac:dyDescent="0.35">
      <c r="A28" s="305"/>
      <c r="B28" s="134"/>
      <c r="C28" s="134"/>
      <c r="D28" s="134"/>
      <c r="E28" s="134"/>
      <c r="F28" s="135"/>
      <c r="G28" s="201">
        <f t="shared" si="0"/>
        <v>0</v>
      </c>
      <c r="H28" s="287"/>
      <c r="I28" s="301"/>
      <c r="J28" s="301"/>
      <c r="K28" s="301"/>
      <c r="L28" s="301"/>
      <c r="M28" s="301"/>
      <c r="N28" s="301"/>
      <c r="O28" s="301"/>
      <c r="P28" s="301"/>
      <c r="Q28" s="302"/>
      <c r="R28" s="302"/>
      <c r="S28" s="302"/>
      <c r="T28" s="302"/>
      <c r="U28" s="302"/>
      <c r="V28" s="650"/>
      <c r="W28" s="650"/>
      <c r="X28" s="650"/>
      <c r="Y28" s="650"/>
      <c r="Z28" s="650"/>
      <c r="AA28" s="650"/>
      <c r="AB28" s="650"/>
      <c r="AC28" s="650"/>
      <c r="AD28" s="650"/>
      <c r="AE28" s="650"/>
      <c r="AF28" s="650"/>
    </row>
    <row r="29" spans="1:32" ht="15" customHeight="1" x14ac:dyDescent="0.35">
      <c r="A29" s="305"/>
      <c r="B29" s="134"/>
      <c r="C29" s="134"/>
      <c r="D29" s="134"/>
      <c r="E29" s="134"/>
      <c r="F29" s="135"/>
      <c r="G29" s="201">
        <f t="shared" si="0"/>
        <v>0</v>
      </c>
      <c r="H29" s="287"/>
      <c r="I29" s="169"/>
      <c r="J29" s="169"/>
      <c r="K29" s="169"/>
      <c r="L29" s="169"/>
      <c r="M29" s="169"/>
      <c r="N29" s="169"/>
      <c r="O29" s="169"/>
      <c r="P29" s="169"/>
      <c r="Q29" s="169"/>
      <c r="R29" s="169"/>
      <c r="S29" s="169"/>
      <c r="T29" s="169"/>
      <c r="U29" s="169"/>
    </row>
    <row r="30" spans="1:32" ht="14.5" customHeight="1" x14ac:dyDescent="0.35">
      <c r="A30" s="305"/>
      <c r="B30" s="134"/>
      <c r="C30" s="134"/>
      <c r="D30" s="134"/>
      <c r="E30" s="134"/>
      <c r="F30" s="135"/>
      <c r="G30" s="201">
        <f t="shared" si="0"/>
        <v>0</v>
      </c>
      <c r="H30" s="287"/>
      <c r="I30" s="644" t="s">
        <v>206</v>
      </c>
      <c r="J30" s="644"/>
      <c r="K30" s="644"/>
      <c r="L30" s="644"/>
      <c r="M30" s="644"/>
      <c r="N30" s="644"/>
      <c r="O30" s="644"/>
      <c r="P30" s="644"/>
      <c r="Q30" s="644"/>
      <c r="R30" s="644"/>
      <c r="S30" s="644"/>
      <c r="T30" s="644"/>
      <c r="U30" s="644"/>
    </row>
    <row r="31" spans="1:32" x14ac:dyDescent="0.35">
      <c r="A31" s="305"/>
      <c r="B31" s="134"/>
      <c r="C31" s="134"/>
      <c r="D31" s="134"/>
      <c r="E31" s="134"/>
      <c r="F31" s="135"/>
      <c r="G31" s="201">
        <f t="shared" si="0"/>
        <v>0</v>
      </c>
      <c r="H31" s="287"/>
      <c r="I31" s="638"/>
      <c r="J31" s="639"/>
      <c r="K31" s="639"/>
      <c r="L31" s="639"/>
      <c r="M31" s="639"/>
      <c r="N31" s="639"/>
      <c r="O31" s="639"/>
      <c r="P31" s="639"/>
      <c r="Q31" s="639"/>
      <c r="R31" s="639"/>
      <c r="S31" s="639"/>
      <c r="T31" s="639"/>
      <c r="U31" s="639"/>
    </row>
    <row r="32" spans="1:32" x14ac:dyDescent="0.35">
      <c r="A32" s="305"/>
      <c r="B32" s="134"/>
      <c r="C32" s="134"/>
      <c r="D32" s="134"/>
      <c r="E32" s="134"/>
      <c r="F32" s="135"/>
      <c r="G32" s="201">
        <f t="shared" si="0"/>
        <v>0</v>
      </c>
      <c r="H32" s="287"/>
      <c r="I32" s="638"/>
      <c r="J32" s="639"/>
      <c r="K32" s="639"/>
      <c r="L32" s="639"/>
      <c r="M32" s="639"/>
      <c r="N32" s="639"/>
      <c r="O32" s="639"/>
      <c r="P32" s="639"/>
      <c r="Q32" s="639"/>
      <c r="R32" s="639"/>
      <c r="S32" s="639"/>
      <c r="T32" s="639"/>
      <c r="U32" s="639"/>
    </row>
    <row r="33" spans="1:21" x14ac:dyDescent="0.35">
      <c r="A33" s="305"/>
      <c r="B33" s="134"/>
      <c r="C33" s="134"/>
      <c r="D33" s="134"/>
      <c r="E33" s="134"/>
      <c r="F33" s="135"/>
      <c r="G33" s="201">
        <f t="shared" si="0"/>
        <v>0</v>
      </c>
      <c r="H33" s="287"/>
      <c r="I33" s="638"/>
      <c r="J33" s="639"/>
      <c r="K33" s="639"/>
      <c r="L33" s="639"/>
      <c r="M33" s="639"/>
      <c r="N33" s="639"/>
      <c r="O33" s="639"/>
      <c r="P33" s="639"/>
      <c r="Q33" s="639"/>
      <c r="R33" s="639"/>
      <c r="S33" s="639"/>
      <c r="T33" s="639"/>
      <c r="U33" s="639"/>
    </row>
    <row r="34" spans="1:21" x14ac:dyDescent="0.35">
      <c r="A34" s="305"/>
      <c r="B34" s="134"/>
      <c r="C34" s="134"/>
      <c r="D34" s="134"/>
      <c r="E34" s="134"/>
      <c r="F34" s="135"/>
      <c r="G34" s="201">
        <f t="shared" si="0"/>
        <v>0</v>
      </c>
      <c r="H34" s="287"/>
      <c r="I34" s="638"/>
      <c r="J34" s="639"/>
      <c r="K34" s="639"/>
      <c r="L34" s="639"/>
      <c r="M34" s="639"/>
      <c r="N34" s="639"/>
      <c r="O34" s="639"/>
      <c r="P34" s="639"/>
      <c r="Q34" s="639"/>
      <c r="R34" s="639"/>
      <c r="S34" s="639"/>
      <c r="T34" s="639"/>
      <c r="U34" s="639"/>
    </row>
    <row r="35" spans="1:21" x14ac:dyDescent="0.35">
      <c r="A35" s="305"/>
      <c r="B35" s="134"/>
      <c r="C35" s="134"/>
      <c r="D35" s="134"/>
      <c r="E35" s="134"/>
      <c r="F35" s="135"/>
      <c r="G35" s="201">
        <f t="shared" si="0"/>
        <v>0</v>
      </c>
      <c r="H35" s="287"/>
      <c r="I35" s="638"/>
      <c r="J35" s="639"/>
      <c r="K35" s="639"/>
      <c r="L35" s="639"/>
      <c r="M35" s="639"/>
      <c r="N35" s="639"/>
      <c r="O35" s="639"/>
      <c r="P35" s="639"/>
      <c r="Q35" s="639"/>
      <c r="R35" s="639"/>
      <c r="S35" s="639"/>
      <c r="T35" s="639"/>
      <c r="U35" s="639"/>
    </row>
    <row r="36" spans="1:21" x14ac:dyDescent="0.35">
      <c r="A36" s="305"/>
      <c r="B36" s="134"/>
      <c r="C36" s="134"/>
      <c r="D36" s="134"/>
      <c r="E36" s="134"/>
      <c r="F36" s="135"/>
      <c r="G36" s="201">
        <f t="shared" si="0"/>
        <v>0</v>
      </c>
      <c r="H36" s="287"/>
      <c r="I36" s="638"/>
      <c r="J36" s="639"/>
      <c r="K36" s="639"/>
      <c r="L36" s="639"/>
      <c r="M36" s="639"/>
      <c r="N36" s="639"/>
      <c r="O36" s="639"/>
      <c r="P36" s="639"/>
      <c r="Q36" s="639"/>
      <c r="R36" s="639"/>
      <c r="S36" s="639"/>
      <c r="T36" s="639"/>
      <c r="U36" s="639"/>
    </row>
    <row r="37" spans="1:21" x14ac:dyDescent="0.35">
      <c r="A37" s="305"/>
      <c r="B37" s="134"/>
      <c r="C37" s="134"/>
      <c r="D37" s="134"/>
      <c r="E37" s="134"/>
      <c r="F37" s="135"/>
      <c r="G37" s="201">
        <f t="shared" si="0"/>
        <v>0</v>
      </c>
      <c r="H37" s="287"/>
      <c r="I37" s="638"/>
      <c r="J37" s="639"/>
      <c r="K37" s="639"/>
      <c r="L37" s="639"/>
      <c r="M37" s="639"/>
      <c r="N37" s="639"/>
      <c r="O37" s="639"/>
      <c r="P37" s="639"/>
      <c r="Q37" s="639"/>
      <c r="R37" s="639"/>
      <c r="S37" s="639"/>
      <c r="T37" s="639"/>
      <c r="U37" s="639"/>
    </row>
    <row r="38" spans="1:21" x14ac:dyDescent="0.35">
      <c r="A38" s="305"/>
      <c r="B38" s="134"/>
      <c r="C38" s="134"/>
      <c r="D38" s="134"/>
      <c r="E38" s="134"/>
      <c r="F38" s="135"/>
      <c r="G38" s="201">
        <f t="shared" si="0"/>
        <v>0</v>
      </c>
      <c r="H38" s="287"/>
      <c r="I38" s="638"/>
      <c r="J38" s="639"/>
      <c r="K38" s="639"/>
      <c r="L38" s="639"/>
      <c r="M38" s="639"/>
      <c r="N38" s="639"/>
      <c r="O38" s="639"/>
      <c r="P38" s="639"/>
      <c r="Q38" s="639"/>
      <c r="R38" s="639"/>
      <c r="S38" s="639"/>
      <c r="T38" s="639"/>
      <c r="U38" s="639"/>
    </row>
    <row r="39" spans="1:21" x14ac:dyDescent="0.35">
      <c r="A39" s="305"/>
      <c r="B39" s="134"/>
      <c r="C39" s="134"/>
      <c r="D39" s="134"/>
      <c r="E39" s="134"/>
      <c r="F39" s="135"/>
      <c r="G39" s="201">
        <f t="shared" si="0"/>
        <v>0</v>
      </c>
      <c r="H39" s="287"/>
      <c r="I39" s="169"/>
      <c r="J39" s="169"/>
      <c r="K39" s="169"/>
      <c r="L39" s="169"/>
      <c r="M39" s="169"/>
      <c r="N39" s="169"/>
      <c r="O39" s="169"/>
      <c r="P39" s="169"/>
      <c r="Q39" s="169"/>
      <c r="R39" s="169"/>
      <c r="S39" s="169"/>
      <c r="T39" s="169"/>
      <c r="U39" s="169"/>
    </row>
    <row r="40" spans="1:21" x14ac:dyDescent="0.35">
      <c r="A40" s="305"/>
      <c r="B40" s="134"/>
      <c r="C40" s="134"/>
      <c r="D40" s="134"/>
      <c r="E40" s="134"/>
      <c r="F40" s="135"/>
      <c r="G40" s="201">
        <f t="shared" si="0"/>
        <v>0</v>
      </c>
      <c r="H40" s="287"/>
    </row>
    <row r="41" spans="1:21" x14ac:dyDescent="0.35">
      <c r="A41" s="305"/>
      <c r="B41" s="134"/>
      <c r="C41" s="134"/>
      <c r="D41" s="134"/>
      <c r="E41" s="134"/>
      <c r="F41" s="135"/>
      <c r="G41" s="201">
        <f t="shared" si="0"/>
        <v>0</v>
      </c>
      <c r="H41" s="287"/>
    </row>
    <row r="42" spans="1:21" x14ac:dyDescent="0.35">
      <c r="A42" s="305"/>
      <c r="B42" s="134"/>
      <c r="C42" s="134"/>
      <c r="D42" s="134"/>
      <c r="E42" s="134"/>
      <c r="F42" s="135"/>
      <c r="G42" s="201">
        <f t="shared" si="0"/>
        <v>0</v>
      </c>
      <c r="H42" s="287"/>
    </row>
    <row r="43" spans="1:21" x14ac:dyDescent="0.35">
      <c r="A43" s="305"/>
      <c r="B43" s="134"/>
      <c r="C43" s="134"/>
      <c r="D43" s="134"/>
      <c r="E43" s="134"/>
      <c r="F43" s="135"/>
      <c r="G43" s="201">
        <f t="shared" si="0"/>
        <v>0</v>
      </c>
      <c r="H43" s="287"/>
    </row>
    <row r="44" spans="1:21" x14ac:dyDescent="0.35">
      <c r="A44" s="305"/>
      <c r="B44" s="134"/>
      <c r="C44" s="134"/>
      <c r="D44" s="134"/>
      <c r="E44" s="134"/>
      <c r="F44" s="135"/>
      <c r="G44" s="201">
        <f t="shared" si="0"/>
        <v>0</v>
      </c>
      <c r="H44" s="287"/>
    </row>
    <row r="45" spans="1:21" x14ac:dyDescent="0.35">
      <c r="A45" s="305"/>
      <c r="B45" s="134"/>
      <c r="C45" s="134"/>
      <c r="D45" s="134"/>
      <c r="E45" s="134"/>
      <c r="F45" s="135"/>
      <c r="G45" s="201">
        <f t="shared" si="0"/>
        <v>0</v>
      </c>
      <c r="H45" s="287"/>
    </row>
    <row r="46" spans="1:21" x14ac:dyDescent="0.35">
      <c r="A46" s="305"/>
      <c r="B46" s="134"/>
      <c r="C46" s="134"/>
      <c r="D46" s="134"/>
      <c r="E46" s="134"/>
      <c r="F46" s="135"/>
      <c r="G46" s="201">
        <f t="shared" si="0"/>
        <v>0</v>
      </c>
      <c r="H46" s="287"/>
    </row>
    <row r="47" spans="1:21" x14ac:dyDescent="0.35">
      <c r="A47" s="305"/>
      <c r="B47" s="134"/>
      <c r="C47" s="134"/>
      <c r="D47" s="134"/>
      <c r="E47" s="134"/>
      <c r="F47" s="135"/>
      <c r="G47" s="201">
        <f t="shared" si="0"/>
        <v>0</v>
      </c>
      <c r="H47" s="287"/>
    </row>
    <row r="48" spans="1:21" x14ac:dyDescent="0.35">
      <c r="A48" s="305"/>
      <c r="B48" s="134"/>
      <c r="C48" s="134"/>
      <c r="D48" s="134"/>
      <c r="E48" s="134"/>
      <c r="F48" s="135"/>
      <c r="G48" s="201">
        <f t="shared" si="0"/>
        <v>0</v>
      </c>
      <c r="H48" s="287"/>
    </row>
    <row r="49" spans="1:8" x14ac:dyDescent="0.35">
      <c r="A49" s="305"/>
      <c r="B49" s="134"/>
      <c r="C49" s="134"/>
      <c r="D49" s="134"/>
      <c r="E49" s="134"/>
      <c r="F49" s="135"/>
      <c r="G49" s="201">
        <f t="shared" si="0"/>
        <v>0</v>
      </c>
      <c r="H49" s="287"/>
    </row>
    <row r="50" spans="1:8" x14ac:dyDescent="0.35">
      <c r="A50" s="305"/>
      <c r="B50" s="134"/>
      <c r="C50" s="134"/>
      <c r="D50" s="134"/>
      <c r="E50" s="134"/>
      <c r="F50" s="135"/>
      <c r="G50" s="201">
        <f t="shared" si="0"/>
        <v>0</v>
      </c>
      <c r="H50" s="287"/>
    </row>
    <row r="51" spans="1:8" x14ac:dyDescent="0.35">
      <c r="A51" s="305"/>
      <c r="B51" s="134"/>
      <c r="C51" s="134"/>
      <c r="D51" s="134"/>
      <c r="E51" s="134"/>
      <c r="F51" s="135"/>
      <c r="G51" s="201">
        <f t="shared" si="0"/>
        <v>0</v>
      </c>
      <c r="H51" s="287"/>
    </row>
    <row r="52" spans="1:8" x14ac:dyDescent="0.35">
      <c r="A52" s="305"/>
      <c r="B52" s="134"/>
      <c r="C52" s="134"/>
      <c r="D52" s="134"/>
      <c r="E52" s="134"/>
      <c r="F52" s="135"/>
      <c r="G52" s="201">
        <f t="shared" si="0"/>
        <v>0</v>
      </c>
      <c r="H52" s="287"/>
    </row>
    <row r="53" spans="1:8" x14ac:dyDescent="0.35">
      <c r="A53" s="305"/>
      <c r="B53" s="134"/>
      <c r="C53" s="134"/>
      <c r="D53" s="134"/>
      <c r="E53" s="134"/>
      <c r="F53" s="135"/>
      <c r="G53" s="201">
        <f t="shared" si="0"/>
        <v>0</v>
      </c>
      <c r="H53" s="287"/>
    </row>
    <row r="54" spans="1:8" x14ac:dyDescent="0.35">
      <c r="A54" s="305"/>
      <c r="B54" s="134"/>
      <c r="C54" s="134"/>
      <c r="D54" s="134"/>
      <c r="E54" s="134"/>
      <c r="F54" s="135"/>
      <c r="G54" s="201">
        <f t="shared" si="0"/>
        <v>0</v>
      </c>
      <c r="H54" s="287"/>
    </row>
    <row r="55" spans="1:8" x14ac:dyDescent="0.35">
      <c r="A55" s="305"/>
      <c r="B55" s="134"/>
      <c r="C55" s="134"/>
      <c r="D55" s="134"/>
      <c r="E55" s="134"/>
      <c r="F55" s="135"/>
      <c r="G55" s="201">
        <f t="shared" si="0"/>
        <v>0</v>
      </c>
      <c r="H55" s="287"/>
    </row>
    <row r="56" spans="1:8" x14ac:dyDescent="0.35">
      <c r="A56" s="305"/>
      <c r="B56" s="134"/>
      <c r="C56" s="134"/>
      <c r="D56" s="134"/>
      <c r="E56" s="134"/>
      <c r="F56" s="135"/>
      <c r="G56" s="201">
        <f t="shared" si="0"/>
        <v>0</v>
      </c>
      <c r="H56" s="287"/>
    </row>
    <row r="57" spans="1:8" x14ac:dyDescent="0.35">
      <c r="A57" s="305"/>
      <c r="B57" s="134"/>
      <c r="C57" s="134"/>
      <c r="D57" s="134"/>
      <c r="E57" s="134"/>
      <c r="F57" s="135"/>
      <c r="G57" s="201">
        <f t="shared" si="0"/>
        <v>0</v>
      </c>
      <c r="H57" s="287"/>
    </row>
    <row r="58" spans="1:8" x14ac:dyDescent="0.35">
      <c r="A58" s="305"/>
      <c r="B58" s="134"/>
      <c r="C58" s="134"/>
      <c r="D58" s="134"/>
      <c r="E58" s="134"/>
      <c r="F58" s="135"/>
      <c r="G58" s="201">
        <f t="shared" si="0"/>
        <v>0</v>
      </c>
      <c r="H58" s="287"/>
    </row>
    <row r="59" spans="1:8" x14ac:dyDescent="0.35">
      <c r="A59" s="305"/>
      <c r="B59" s="134"/>
      <c r="C59" s="134"/>
      <c r="D59" s="134"/>
      <c r="E59" s="134"/>
      <c r="F59" s="135"/>
      <c r="G59" s="201">
        <f t="shared" si="0"/>
        <v>0</v>
      </c>
      <c r="H59" s="287"/>
    </row>
    <row r="60" spans="1:8" x14ac:dyDescent="0.35">
      <c r="A60" s="305"/>
      <c r="B60" s="134"/>
      <c r="C60" s="134"/>
      <c r="D60" s="134"/>
      <c r="E60" s="134"/>
      <c r="F60" s="135"/>
      <c r="G60" s="201">
        <f t="shared" si="0"/>
        <v>0</v>
      </c>
      <c r="H60" s="287"/>
    </row>
    <row r="61" spans="1:8" x14ac:dyDescent="0.35">
      <c r="A61" s="305"/>
      <c r="B61" s="134"/>
      <c r="C61" s="134"/>
      <c r="D61" s="134"/>
      <c r="E61" s="134"/>
      <c r="F61" s="135"/>
      <c r="G61" s="201">
        <f t="shared" si="0"/>
        <v>0</v>
      </c>
      <c r="H61" s="287"/>
    </row>
    <row r="62" spans="1:8" x14ac:dyDescent="0.35">
      <c r="A62" s="305"/>
      <c r="B62" s="134"/>
      <c r="C62" s="134"/>
      <c r="D62" s="134"/>
      <c r="E62" s="134"/>
      <c r="F62" s="135"/>
      <c r="G62" s="201">
        <f t="shared" si="0"/>
        <v>0</v>
      </c>
      <c r="H62" s="287"/>
    </row>
    <row r="63" spans="1:8" x14ac:dyDescent="0.35">
      <c r="A63" s="305"/>
      <c r="B63" s="134"/>
      <c r="C63" s="134"/>
      <c r="D63" s="134"/>
      <c r="E63" s="134"/>
      <c r="F63" s="135"/>
      <c r="G63" s="201">
        <f t="shared" si="0"/>
        <v>0</v>
      </c>
      <c r="H63" s="287"/>
    </row>
    <row r="64" spans="1:8" x14ac:dyDescent="0.35">
      <c r="A64" s="305"/>
      <c r="B64" s="134"/>
      <c r="C64" s="134"/>
      <c r="D64" s="134"/>
      <c r="E64" s="134"/>
      <c r="F64" s="135"/>
      <c r="G64" s="201">
        <f t="shared" si="0"/>
        <v>0</v>
      </c>
      <c r="H64" s="178" t="s">
        <v>151</v>
      </c>
    </row>
    <row r="65" spans="1:8" x14ac:dyDescent="0.35">
      <c r="A65" s="305"/>
      <c r="B65" s="134"/>
      <c r="C65" s="134"/>
      <c r="D65" s="134"/>
      <c r="E65" s="134"/>
      <c r="F65" s="135"/>
      <c r="G65" s="201">
        <f t="shared" si="0"/>
        <v>0</v>
      </c>
      <c r="H65" s="287"/>
    </row>
    <row r="66" spans="1:8" x14ac:dyDescent="0.35">
      <c r="A66" s="305"/>
      <c r="B66" s="134"/>
      <c r="C66" s="134"/>
      <c r="D66" s="134"/>
      <c r="E66" s="134"/>
      <c r="F66" s="135"/>
      <c r="G66" s="201">
        <f t="shared" si="0"/>
        <v>0</v>
      </c>
      <c r="H66" s="287"/>
    </row>
    <row r="67" spans="1:8" x14ac:dyDescent="0.35">
      <c r="A67" s="472"/>
      <c r="B67" s="472"/>
      <c r="C67" s="472"/>
      <c r="D67" s="473"/>
      <c r="E67" s="473"/>
      <c r="F67" s="474">
        <f>SUM(F18:F66)</f>
        <v>0</v>
      </c>
      <c r="G67" s="475">
        <f>SUM(G18:G66)</f>
        <v>0</v>
      </c>
      <c r="H67" s="287"/>
    </row>
    <row r="68" spans="1:8" x14ac:dyDescent="0.35">
      <c r="A68" s="169"/>
      <c r="B68" s="169"/>
      <c r="C68" s="169"/>
      <c r="D68" s="170"/>
      <c r="E68" s="170"/>
      <c r="F68" s="170"/>
    </row>
    <row r="69" spans="1:8" x14ac:dyDescent="0.35">
      <c r="A69" s="169"/>
      <c r="B69" s="169"/>
      <c r="C69" s="169"/>
      <c r="D69" s="170"/>
      <c r="E69" s="170"/>
      <c r="F69" s="170"/>
    </row>
    <row r="70" spans="1:8" x14ac:dyDescent="0.35">
      <c r="A70" s="169"/>
      <c r="B70" s="169"/>
      <c r="C70" s="169"/>
      <c r="D70" s="170"/>
      <c r="E70" s="170"/>
      <c r="F70" s="170"/>
    </row>
    <row r="71" spans="1:8" x14ac:dyDescent="0.35">
      <c r="A71" s="169"/>
      <c r="B71" s="169"/>
      <c r="C71" s="169"/>
      <c r="D71" s="170"/>
      <c r="E71" s="170"/>
      <c r="F71" s="170"/>
    </row>
    <row r="72" spans="1:8" x14ac:dyDescent="0.35">
      <c r="A72" s="169"/>
      <c r="B72" s="169"/>
      <c r="C72" s="169"/>
      <c r="D72" s="170"/>
      <c r="E72" s="170"/>
      <c r="F72" s="170"/>
    </row>
    <row r="73" spans="1:8" x14ac:dyDescent="0.35">
      <c r="A73" s="169"/>
      <c r="B73" s="169"/>
      <c r="C73" s="169"/>
      <c r="D73" s="170"/>
      <c r="E73" s="170"/>
      <c r="F73" s="170"/>
    </row>
    <row r="74" spans="1:8" x14ac:dyDescent="0.35">
      <c r="A74" s="169"/>
      <c r="B74" s="169"/>
      <c r="C74" s="169"/>
      <c r="D74" s="170"/>
      <c r="E74" s="170"/>
      <c r="F74" s="170"/>
    </row>
    <row r="75" spans="1:8" x14ac:dyDescent="0.35">
      <c r="A75" s="169"/>
      <c r="B75" s="169"/>
      <c r="C75" s="169"/>
      <c r="D75" s="170"/>
      <c r="E75" s="170"/>
      <c r="F75" s="170"/>
    </row>
    <row r="76" spans="1:8" x14ac:dyDescent="0.35">
      <c r="A76" s="169"/>
      <c r="B76" s="169"/>
      <c r="C76" s="169"/>
      <c r="D76" s="170"/>
      <c r="E76" s="170"/>
      <c r="F76" s="170"/>
    </row>
    <row r="77" spans="1:8" x14ac:dyDescent="0.35">
      <c r="A77" s="169"/>
      <c r="B77" s="169"/>
      <c r="C77" s="169"/>
      <c r="D77" s="170"/>
      <c r="E77" s="170"/>
      <c r="F77" s="170"/>
    </row>
    <row r="78" spans="1:8" x14ac:dyDescent="0.35">
      <c r="A78" s="169"/>
      <c r="B78" s="169"/>
      <c r="C78" s="169"/>
      <c r="D78" s="170"/>
      <c r="E78" s="170"/>
      <c r="F78" s="170"/>
    </row>
    <row r="79" spans="1:8" x14ac:dyDescent="0.35">
      <c r="A79" s="169"/>
      <c r="B79" s="169"/>
      <c r="C79" s="169"/>
      <c r="D79" s="170"/>
      <c r="E79" s="170"/>
      <c r="F79" s="170"/>
    </row>
    <row r="80" spans="1:8" x14ac:dyDescent="0.35">
      <c r="A80" s="169"/>
      <c r="B80" s="169"/>
      <c r="C80" s="169"/>
      <c r="D80" s="170"/>
      <c r="E80" s="170"/>
      <c r="F80" s="170"/>
    </row>
    <row r="81" spans="1:6" x14ac:dyDescent="0.35">
      <c r="A81" s="169"/>
      <c r="B81" s="169"/>
      <c r="C81" s="169"/>
      <c r="D81" s="170"/>
      <c r="E81" s="170"/>
      <c r="F81" s="170"/>
    </row>
    <row r="82" spans="1:6" x14ac:dyDescent="0.35">
      <c r="A82" s="169"/>
      <c r="B82" s="169"/>
      <c r="C82" s="169"/>
      <c r="D82" s="170"/>
      <c r="E82" s="170"/>
      <c r="F82" s="170"/>
    </row>
    <row r="83" spans="1:6" x14ac:dyDescent="0.35">
      <c r="A83" s="169"/>
      <c r="B83" s="169"/>
      <c r="C83" s="169"/>
      <c r="D83" s="170"/>
      <c r="E83" s="170"/>
      <c r="F83" s="170"/>
    </row>
  </sheetData>
  <mergeCells count="10">
    <mergeCell ref="A1:G1"/>
    <mergeCell ref="A16:G16"/>
    <mergeCell ref="V19:AF19"/>
    <mergeCell ref="V20:AF20"/>
    <mergeCell ref="V21:AF21"/>
    <mergeCell ref="V23:AF23"/>
    <mergeCell ref="I26:V26"/>
    <mergeCell ref="V28:AF28"/>
    <mergeCell ref="I31:U38"/>
    <mergeCell ref="I30:U30"/>
  </mergeCells>
  <phoneticPr fontId="52" type="noConversion"/>
  <dataValidations count="2">
    <dataValidation type="list" allowBlank="1" showInputMessage="1" showErrorMessage="1" sqref="C18:C66" xr:uid="{4DD2B84E-28A9-4DD6-BB3D-1BB1AFE1CCD6}">
      <formula1>"Infant,Toddler,Preschool,Kindergarten,School Age"</formula1>
    </dataValidation>
    <dataValidation type="list" allowBlank="1" showInputMessage="1" showErrorMessage="1" sqref="B18:B66" xr:uid="{8D61432E-92AB-4A98-90D9-DB27E189A4E7}">
      <formula1>$T$1:$T$12</formula1>
    </dataValidation>
  </dataValidations>
  <pageMargins left="0.7" right="0.7" top="0.75" bottom="0.75" header="0.3" footer="0.3"/>
  <pageSetup orientation="portrait" r:id="rId1"/>
  <ignoredErrors>
    <ignoredError sqref="V23" unlocked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C07E-261B-42BA-B02D-13CD4537FBF7}">
  <sheetPr>
    <tabColor theme="9" tint="-0.249977111117893"/>
  </sheetPr>
  <dimension ref="A1:V91"/>
  <sheetViews>
    <sheetView showGridLines="0" zoomScaleNormal="100" workbookViewId="0">
      <selection activeCell="A16" sqref="A16"/>
    </sheetView>
  </sheetViews>
  <sheetFormatPr defaultColWidth="9.1796875" defaultRowHeight="14.5" x14ac:dyDescent="0.35"/>
  <cols>
    <col min="1" max="1" width="27" style="168" customWidth="1"/>
    <col min="2" max="2" width="15.54296875" style="168" customWidth="1"/>
    <col min="3" max="5" width="15.54296875" style="171" customWidth="1"/>
    <col min="6" max="6" width="18.54296875" style="199" customWidth="1"/>
    <col min="7" max="7" width="16.453125" style="168" customWidth="1"/>
    <col min="8" max="8" width="23.1796875" style="168" customWidth="1"/>
    <col min="9" max="9" width="11.1796875" style="168" customWidth="1"/>
    <col min="10" max="10" width="11.453125" style="168" customWidth="1"/>
    <col min="11" max="11" width="11.36328125" style="168" customWidth="1"/>
    <col min="12" max="20" width="11.54296875" style="168" customWidth="1"/>
    <col min="21" max="21" width="11.36328125" style="168" bestFit="1" customWidth="1"/>
    <col min="22" max="16384" width="9.1796875" style="168"/>
  </cols>
  <sheetData>
    <row r="1" spans="1:22" ht="18.5" x14ac:dyDescent="0.35">
      <c r="A1" s="651" t="s">
        <v>175</v>
      </c>
      <c r="B1" s="651"/>
      <c r="C1" s="651"/>
      <c r="D1" s="651"/>
      <c r="E1" s="651"/>
      <c r="F1" s="651"/>
      <c r="G1" s="651"/>
      <c r="M1" s="296"/>
      <c r="N1" s="296"/>
      <c r="O1" s="296"/>
      <c r="P1" s="296"/>
      <c r="Q1" s="296"/>
      <c r="R1" s="296"/>
      <c r="S1" s="172" t="s">
        <v>166</v>
      </c>
      <c r="T1" s="296"/>
      <c r="U1" s="296"/>
      <c r="V1" s="296"/>
    </row>
    <row r="2" spans="1:22" ht="35.15" customHeight="1" x14ac:dyDescent="0.35">
      <c r="A2" s="351" t="s">
        <v>163</v>
      </c>
      <c r="B2" s="219"/>
      <c r="C2" s="219"/>
      <c r="D2" s="219"/>
      <c r="E2" s="219"/>
      <c r="F2" s="220"/>
      <c r="G2" s="196"/>
      <c r="M2" s="296"/>
      <c r="N2" s="296"/>
      <c r="O2" s="296"/>
      <c r="P2" s="296"/>
      <c r="Q2" s="296"/>
      <c r="R2" s="296"/>
      <c r="S2" s="172" t="s">
        <v>167</v>
      </c>
      <c r="T2" s="296"/>
      <c r="U2" s="296"/>
      <c r="V2" s="296"/>
    </row>
    <row r="3" spans="1:22" x14ac:dyDescent="0.35">
      <c r="A3" s="221" t="s">
        <v>36</v>
      </c>
      <c r="B3" s="222"/>
      <c r="C3" s="223"/>
      <c r="D3" s="223"/>
      <c r="E3" s="223"/>
      <c r="F3" s="224"/>
      <c r="G3" s="225"/>
      <c r="M3" s="296"/>
      <c r="N3" s="296"/>
      <c r="O3" s="296"/>
      <c r="P3" s="296"/>
      <c r="Q3" s="296"/>
      <c r="R3" s="296"/>
      <c r="S3" s="172" t="s">
        <v>168</v>
      </c>
      <c r="T3" s="296"/>
      <c r="U3" s="296"/>
      <c r="V3" s="296"/>
    </row>
    <row r="4" spans="1:22" ht="15" customHeight="1" x14ac:dyDescent="0.35">
      <c r="A4" s="413" t="s">
        <v>183</v>
      </c>
      <c r="B4" s="55"/>
      <c r="C4" s="207"/>
      <c r="D4" s="207"/>
      <c r="E4" s="207"/>
      <c r="F4" s="226"/>
      <c r="G4" s="227"/>
      <c r="M4" s="296"/>
      <c r="N4" s="296"/>
      <c r="O4" s="296"/>
      <c r="P4" s="296"/>
      <c r="Q4" s="296"/>
      <c r="R4" s="296"/>
      <c r="S4" s="172" t="s">
        <v>90</v>
      </c>
      <c r="T4" s="296"/>
      <c r="U4" s="296"/>
      <c r="V4" s="296"/>
    </row>
    <row r="5" spans="1:22" ht="15" customHeight="1" x14ac:dyDescent="0.35">
      <c r="A5" s="413" t="s">
        <v>153</v>
      </c>
      <c r="B5" s="55"/>
      <c r="C5" s="207"/>
      <c r="D5" s="207"/>
      <c r="E5" s="207"/>
      <c r="F5" s="307"/>
      <c r="G5" s="227"/>
      <c r="M5" s="296"/>
      <c r="N5" s="296"/>
      <c r="O5" s="296"/>
      <c r="P5" s="296"/>
      <c r="Q5" s="296"/>
      <c r="R5" s="296"/>
      <c r="S5" s="172" t="s">
        <v>91</v>
      </c>
      <c r="T5" s="296"/>
      <c r="U5" s="296"/>
      <c r="V5" s="296"/>
    </row>
    <row r="6" spans="1:22" ht="23.5" customHeight="1" x14ac:dyDescent="0.35">
      <c r="A6" s="190" t="s">
        <v>110</v>
      </c>
      <c r="B6" s="196"/>
      <c r="C6" s="195"/>
      <c r="D6" s="195"/>
      <c r="E6" s="195"/>
      <c r="F6" s="205"/>
      <c r="G6" s="185"/>
      <c r="H6" s="212"/>
      <c r="I6" s="212"/>
      <c r="J6" s="212"/>
      <c r="K6" s="212"/>
      <c r="L6" s="173"/>
      <c r="M6" s="174"/>
      <c r="N6" s="306"/>
      <c r="O6" s="296"/>
      <c r="P6" s="296"/>
      <c r="Q6" s="296"/>
      <c r="R6" s="296"/>
      <c r="S6" s="172" t="s">
        <v>87</v>
      </c>
      <c r="T6" s="296"/>
      <c r="U6" s="296"/>
      <c r="V6" s="296"/>
    </row>
    <row r="7" spans="1:22" ht="27.65" customHeight="1" x14ac:dyDescent="0.35">
      <c r="A7" s="652" t="s">
        <v>324</v>
      </c>
      <c r="B7" s="653"/>
      <c r="C7" s="653"/>
      <c r="D7" s="653"/>
      <c r="E7" s="653"/>
      <c r="F7" s="653"/>
      <c r="G7" s="654"/>
      <c r="M7" s="296"/>
      <c r="N7" s="296"/>
      <c r="O7" s="296"/>
      <c r="P7" s="296"/>
      <c r="Q7" s="296"/>
      <c r="R7" s="296"/>
      <c r="S7" s="172" t="s">
        <v>88</v>
      </c>
      <c r="T7" s="296"/>
      <c r="U7" s="296"/>
      <c r="V7" s="296"/>
    </row>
    <row r="8" spans="1:22" ht="15" customHeight="1" x14ac:dyDescent="0.35">
      <c r="A8" s="190" t="s">
        <v>93</v>
      </c>
      <c r="B8" s="55"/>
      <c r="C8" s="207"/>
      <c r="D8" s="207"/>
      <c r="E8" s="207"/>
      <c r="F8" s="228"/>
      <c r="G8" s="227"/>
      <c r="M8" s="296"/>
      <c r="N8" s="296"/>
      <c r="O8" s="296"/>
      <c r="P8" s="296"/>
      <c r="Q8" s="296"/>
      <c r="R8" s="296"/>
      <c r="S8" s="172" t="s">
        <v>89</v>
      </c>
      <c r="T8" s="296"/>
      <c r="U8" s="296"/>
      <c r="V8" s="296"/>
    </row>
    <row r="9" spans="1:22" ht="15" customHeight="1" x14ac:dyDescent="0.35">
      <c r="A9" s="413" t="s">
        <v>203</v>
      </c>
      <c r="B9" s="55"/>
      <c r="C9" s="207"/>
      <c r="D9" s="207"/>
      <c r="E9" s="207"/>
      <c r="F9" s="228"/>
      <c r="G9" s="227"/>
      <c r="M9" s="296"/>
      <c r="N9" s="296"/>
      <c r="O9" s="296"/>
      <c r="P9" s="296"/>
      <c r="Q9" s="296"/>
      <c r="R9" s="296"/>
      <c r="S9" s="172" t="s">
        <v>81</v>
      </c>
      <c r="T9" s="296"/>
      <c r="U9" s="296"/>
      <c r="V9" s="296"/>
    </row>
    <row r="10" spans="1:22" ht="15" customHeight="1" x14ac:dyDescent="0.35">
      <c r="A10" s="229"/>
      <c r="B10" s="230"/>
      <c r="C10" s="231"/>
      <c r="D10" s="231"/>
      <c r="E10" s="231"/>
      <c r="F10" s="232"/>
      <c r="G10" s="233"/>
      <c r="R10" s="172"/>
      <c r="S10" s="172" t="s">
        <v>82</v>
      </c>
    </row>
    <row r="11" spans="1:22" x14ac:dyDescent="0.35">
      <c r="A11" s="196"/>
      <c r="B11" s="55"/>
      <c r="C11" s="207"/>
      <c r="D11" s="207"/>
      <c r="E11" s="207"/>
      <c r="F11" s="228"/>
      <c r="G11" s="196"/>
      <c r="R11" s="172"/>
      <c r="S11" s="172" t="s">
        <v>12</v>
      </c>
    </row>
    <row r="12" spans="1:22" x14ac:dyDescent="0.35">
      <c r="A12" s="192"/>
      <c r="B12" s="193"/>
      <c r="C12" s="194"/>
      <c r="D12" s="195"/>
      <c r="E12" s="195"/>
      <c r="F12" s="205"/>
      <c r="G12" s="196"/>
      <c r="H12" s="175"/>
      <c r="I12" s="175"/>
      <c r="J12" s="175"/>
      <c r="K12" s="175"/>
      <c r="L12" s="175"/>
      <c r="M12" s="175"/>
      <c r="N12" s="175"/>
      <c r="O12" s="175"/>
      <c r="P12" s="175"/>
      <c r="Q12" s="175"/>
      <c r="S12" s="172" t="s">
        <v>13</v>
      </c>
    </row>
    <row r="13" spans="1:22" ht="10.25" customHeight="1" x14ac:dyDescent="0.35">
      <c r="A13" s="196"/>
      <c r="B13" s="196"/>
      <c r="C13" s="195"/>
      <c r="D13" s="195"/>
      <c r="E13" s="195"/>
      <c r="F13" s="205"/>
      <c r="G13" s="196"/>
      <c r="T13" s="175"/>
    </row>
    <row r="14" spans="1:22" ht="15.5" x14ac:dyDescent="0.35">
      <c r="A14" s="645" t="s">
        <v>165</v>
      </c>
      <c r="B14" s="645"/>
      <c r="C14" s="645"/>
      <c r="D14" s="645"/>
      <c r="E14" s="645"/>
      <c r="F14" s="645"/>
      <c r="G14" s="196"/>
    </row>
    <row r="15" spans="1:22" ht="64.5" customHeight="1" x14ac:dyDescent="0.35">
      <c r="A15" s="208" t="s">
        <v>92</v>
      </c>
      <c r="B15" s="208" t="s">
        <v>29</v>
      </c>
      <c r="C15" s="234" t="s">
        <v>369</v>
      </c>
      <c r="D15" s="210" t="s">
        <v>144</v>
      </c>
      <c r="E15" s="210" t="s">
        <v>143</v>
      </c>
      <c r="F15" s="211" t="s">
        <v>22</v>
      </c>
      <c r="G15" s="196"/>
      <c r="H15" s="214"/>
      <c r="I15" s="214"/>
      <c r="J15" s="214"/>
      <c r="K15" s="214"/>
      <c r="L15" s="214"/>
      <c r="M15" s="214"/>
    </row>
    <row r="16" spans="1:22" x14ac:dyDescent="0.35">
      <c r="A16" s="134"/>
      <c r="B16" s="134"/>
      <c r="C16" s="134"/>
      <c r="D16" s="134"/>
      <c r="E16" s="134"/>
      <c r="F16" s="201">
        <f t="shared" ref="F16:F47" si="0">+C16*D16</f>
        <v>0</v>
      </c>
      <c r="H16" s="179" t="s">
        <v>62</v>
      </c>
      <c r="I16" s="180" t="s">
        <v>166</v>
      </c>
      <c r="J16" s="180" t="s">
        <v>167</v>
      </c>
      <c r="K16" s="180" t="s">
        <v>168</v>
      </c>
      <c r="L16" s="180" t="s">
        <v>90</v>
      </c>
      <c r="M16" s="180" t="s">
        <v>91</v>
      </c>
      <c r="N16" s="180" t="s">
        <v>87</v>
      </c>
      <c r="O16" s="180" t="s">
        <v>88</v>
      </c>
      <c r="P16" s="180" t="s">
        <v>89</v>
      </c>
      <c r="Q16" s="180" t="s">
        <v>81</v>
      </c>
      <c r="R16" s="180" t="s">
        <v>82</v>
      </c>
      <c r="S16" s="180" t="s">
        <v>12</v>
      </c>
      <c r="T16" s="180" t="s">
        <v>13</v>
      </c>
      <c r="U16" s="196"/>
      <c r="V16" s="196"/>
    </row>
    <row r="17" spans="1:22" x14ac:dyDescent="0.35">
      <c r="A17" s="134"/>
      <c r="B17" s="134"/>
      <c r="C17" s="134"/>
      <c r="D17" s="134"/>
      <c r="E17" s="134"/>
      <c r="F17" s="201">
        <f t="shared" si="0"/>
        <v>0</v>
      </c>
      <c r="H17" s="181" t="s">
        <v>101</v>
      </c>
      <c r="I17" s="235">
        <f t="shared" ref="I17:K17" si="1">COUNTIF($B$16:$B$65,I$16)</f>
        <v>0</v>
      </c>
      <c r="J17" s="235">
        <f t="shared" si="1"/>
        <v>0</v>
      </c>
      <c r="K17" s="235">
        <f t="shared" si="1"/>
        <v>0</v>
      </c>
      <c r="L17" s="235">
        <f t="shared" ref="L17:T17" si="2">COUNTIF($B$16:$B$65,L$16)</f>
        <v>0</v>
      </c>
      <c r="M17" s="235">
        <f t="shared" si="2"/>
        <v>0</v>
      </c>
      <c r="N17" s="235">
        <f t="shared" si="2"/>
        <v>0</v>
      </c>
      <c r="O17" s="235">
        <f t="shared" si="2"/>
        <v>0</v>
      </c>
      <c r="P17" s="235">
        <f t="shared" si="2"/>
        <v>0</v>
      </c>
      <c r="Q17" s="235">
        <f t="shared" si="2"/>
        <v>0</v>
      </c>
      <c r="R17" s="235">
        <f t="shared" si="2"/>
        <v>0</v>
      </c>
      <c r="S17" s="235">
        <f t="shared" si="2"/>
        <v>0</v>
      </c>
      <c r="T17" s="235">
        <f t="shared" si="2"/>
        <v>0</v>
      </c>
      <c r="U17" s="196"/>
      <c r="V17" s="196"/>
    </row>
    <row r="18" spans="1:22" x14ac:dyDescent="0.35">
      <c r="A18" s="134"/>
      <c r="B18" s="134"/>
      <c r="C18" s="134"/>
      <c r="D18" s="134"/>
      <c r="E18" s="134"/>
      <c r="F18" s="201">
        <f t="shared" si="0"/>
        <v>0</v>
      </c>
      <c r="H18" s="181" t="s">
        <v>109</v>
      </c>
      <c r="I18" s="235">
        <f t="shared" ref="I18:K18" si="3">SUMIF($B$16:$B$65,I$16,$D$16:$D$65)</f>
        <v>0</v>
      </c>
      <c r="J18" s="235">
        <f t="shared" si="3"/>
        <v>0</v>
      </c>
      <c r="K18" s="235">
        <f t="shared" si="3"/>
        <v>0</v>
      </c>
      <c r="L18" s="235">
        <f t="shared" ref="L18:T18" si="4">SUMIF($B$16:$B$65,L$16,$D$16:$D$65)</f>
        <v>0</v>
      </c>
      <c r="M18" s="235">
        <f t="shared" si="4"/>
        <v>0</v>
      </c>
      <c r="N18" s="235">
        <f t="shared" si="4"/>
        <v>0</v>
      </c>
      <c r="O18" s="235">
        <f t="shared" si="4"/>
        <v>0</v>
      </c>
      <c r="P18" s="235">
        <f t="shared" si="4"/>
        <v>0</v>
      </c>
      <c r="Q18" s="235">
        <f t="shared" si="4"/>
        <v>0</v>
      </c>
      <c r="R18" s="235">
        <f t="shared" si="4"/>
        <v>0</v>
      </c>
      <c r="S18" s="235">
        <f t="shared" si="4"/>
        <v>0</v>
      </c>
      <c r="T18" s="235">
        <f t="shared" si="4"/>
        <v>0</v>
      </c>
      <c r="U18" s="236" t="s">
        <v>152</v>
      </c>
      <c r="V18" s="196"/>
    </row>
    <row r="19" spans="1:22" x14ac:dyDescent="0.35">
      <c r="A19" s="134"/>
      <c r="B19" s="134"/>
      <c r="C19" s="134"/>
      <c r="D19" s="134"/>
      <c r="E19" s="134"/>
      <c r="F19" s="201">
        <f t="shared" si="0"/>
        <v>0</v>
      </c>
      <c r="H19" s="181" t="s">
        <v>105</v>
      </c>
      <c r="I19" s="237">
        <f t="shared" ref="I19:K19" si="5">I18/(1820/12)</f>
        <v>0</v>
      </c>
      <c r="J19" s="237">
        <f t="shared" si="5"/>
        <v>0</v>
      </c>
      <c r="K19" s="237">
        <f t="shared" si="5"/>
        <v>0</v>
      </c>
      <c r="L19" s="237">
        <f>L18/(1820/12)</f>
        <v>0</v>
      </c>
      <c r="M19" s="238">
        <f t="shared" ref="M19:T19" si="6">M18/(1820/12)</f>
        <v>0</v>
      </c>
      <c r="N19" s="238">
        <f t="shared" si="6"/>
        <v>0</v>
      </c>
      <c r="O19" s="238">
        <f t="shared" si="6"/>
        <v>0</v>
      </c>
      <c r="P19" s="238">
        <f t="shared" si="6"/>
        <v>0</v>
      </c>
      <c r="Q19" s="238">
        <f t="shared" si="6"/>
        <v>0</v>
      </c>
      <c r="R19" s="238">
        <f t="shared" si="6"/>
        <v>0</v>
      </c>
      <c r="S19" s="238">
        <f t="shared" si="6"/>
        <v>0</v>
      </c>
      <c r="T19" s="238">
        <f t="shared" si="6"/>
        <v>0</v>
      </c>
      <c r="U19" s="236"/>
      <c r="V19" s="196"/>
    </row>
    <row r="20" spans="1:22" x14ac:dyDescent="0.35">
      <c r="A20" s="134"/>
      <c r="B20" s="134"/>
      <c r="C20" s="134"/>
      <c r="D20" s="134"/>
      <c r="E20" s="134"/>
      <c r="F20" s="201">
        <f t="shared" si="0"/>
        <v>0</v>
      </c>
      <c r="H20" s="181" t="s">
        <v>99</v>
      </c>
      <c r="I20" s="235">
        <f t="shared" ref="I20:K20" si="7">SUMIF($B$16:$B$65,I$16,$E$16:$E$65)</f>
        <v>0</v>
      </c>
      <c r="J20" s="235">
        <f t="shared" si="7"/>
        <v>0</v>
      </c>
      <c r="K20" s="235">
        <f t="shared" si="7"/>
        <v>0</v>
      </c>
      <c r="L20" s="235">
        <f t="shared" ref="L20:T20" si="8">SUMIF($B$16:$B$65,L$16,$E$16:$E$65)</f>
        <v>0</v>
      </c>
      <c r="M20" s="235">
        <f t="shared" si="8"/>
        <v>0</v>
      </c>
      <c r="N20" s="235">
        <f t="shared" si="8"/>
        <v>0</v>
      </c>
      <c r="O20" s="235">
        <f t="shared" si="8"/>
        <v>0</v>
      </c>
      <c r="P20" s="235">
        <f t="shared" si="8"/>
        <v>0</v>
      </c>
      <c r="Q20" s="235">
        <f t="shared" si="8"/>
        <v>0</v>
      </c>
      <c r="R20" s="235">
        <f t="shared" si="8"/>
        <v>0</v>
      </c>
      <c r="S20" s="235">
        <f t="shared" si="8"/>
        <v>0</v>
      </c>
      <c r="T20" s="235">
        <f t="shared" si="8"/>
        <v>0</v>
      </c>
      <c r="U20" s="236"/>
      <c r="V20" s="196"/>
    </row>
    <row r="21" spans="1:22" x14ac:dyDescent="0.35">
      <c r="A21" s="134"/>
      <c r="B21" s="134"/>
      <c r="C21" s="134"/>
      <c r="D21" s="134"/>
      <c r="E21" s="134"/>
      <c r="F21" s="201">
        <f t="shared" si="0"/>
        <v>0</v>
      </c>
      <c r="H21" s="181" t="s">
        <v>63</v>
      </c>
      <c r="I21" s="160">
        <f t="shared" ref="I21:K21" si="9">SUMIF($B$16:$B$65,I$16,$F$16:$F$65)</f>
        <v>0</v>
      </c>
      <c r="J21" s="160">
        <f t="shared" si="9"/>
        <v>0</v>
      </c>
      <c r="K21" s="160">
        <f t="shared" si="9"/>
        <v>0</v>
      </c>
      <c r="L21" s="160">
        <f t="shared" ref="L21:T21" si="10">SUMIF($B$16:$B$65,L$16,$F$16:$F$65)</f>
        <v>0</v>
      </c>
      <c r="M21" s="160">
        <f t="shared" si="10"/>
        <v>0</v>
      </c>
      <c r="N21" s="160">
        <f t="shared" si="10"/>
        <v>0</v>
      </c>
      <c r="O21" s="160">
        <f t="shared" si="10"/>
        <v>0</v>
      </c>
      <c r="P21" s="160">
        <f t="shared" si="10"/>
        <v>0</v>
      </c>
      <c r="Q21" s="160">
        <f t="shared" si="10"/>
        <v>0</v>
      </c>
      <c r="R21" s="160">
        <f t="shared" si="10"/>
        <v>0</v>
      </c>
      <c r="S21" s="160">
        <f t="shared" si="10"/>
        <v>0</v>
      </c>
      <c r="T21" s="160">
        <f t="shared" si="10"/>
        <v>0</v>
      </c>
      <c r="U21" s="196"/>
      <c r="V21" s="196"/>
    </row>
    <row r="22" spans="1:22" ht="15" thickBot="1" x14ac:dyDescent="0.4">
      <c r="A22" s="134"/>
      <c r="B22" s="134"/>
      <c r="C22" s="134"/>
      <c r="D22" s="134"/>
      <c r="E22" s="134"/>
      <c r="F22" s="201">
        <f t="shared" si="0"/>
        <v>0</v>
      </c>
      <c r="H22" s="55"/>
      <c r="I22" s="387" t="str">
        <f t="shared" ref="I22:T22" si="11">IF(I23&gt;I21,"ERROR","")</f>
        <v/>
      </c>
      <c r="J22" s="387" t="str">
        <f t="shared" si="11"/>
        <v/>
      </c>
      <c r="K22" s="387" t="str">
        <f t="shared" si="11"/>
        <v/>
      </c>
      <c r="L22" s="387" t="str">
        <f t="shared" si="11"/>
        <v/>
      </c>
      <c r="M22" s="387" t="str">
        <f t="shared" si="11"/>
        <v/>
      </c>
      <c r="N22" s="387" t="str">
        <f t="shared" si="11"/>
        <v/>
      </c>
      <c r="O22" s="387" t="str">
        <f t="shared" si="11"/>
        <v/>
      </c>
      <c r="P22" s="387" t="str">
        <f t="shared" si="11"/>
        <v/>
      </c>
      <c r="Q22" s="387" t="str">
        <f t="shared" si="11"/>
        <v/>
      </c>
      <c r="R22" s="387" t="str">
        <f t="shared" si="11"/>
        <v/>
      </c>
      <c r="S22" s="387" t="str">
        <f t="shared" si="11"/>
        <v/>
      </c>
      <c r="T22" s="387" t="str">
        <f t="shared" si="11"/>
        <v/>
      </c>
      <c r="U22" s="196"/>
      <c r="V22" s="196"/>
    </row>
    <row r="23" spans="1:22" ht="15" thickBot="1" x14ac:dyDescent="0.4">
      <c r="A23" s="134"/>
      <c r="B23" s="134"/>
      <c r="C23" s="134"/>
      <c r="D23" s="134"/>
      <c r="E23" s="134"/>
      <c r="F23" s="201">
        <f t="shared" si="0"/>
        <v>0</v>
      </c>
      <c r="H23" s="273" t="s">
        <v>184</v>
      </c>
      <c r="I23" s="198"/>
      <c r="J23" s="198"/>
      <c r="K23" s="198"/>
      <c r="L23" s="198"/>
      <c r="M23" s="198"/>
      <c r="N23" s="198"/>
      <c r="O23" s="198"/>
      <c r="P23" s="198"/>
      <c r="Q23" s="198"/>
      <c r="R23" s="198"/>
      <c r="S23" s="198"/>
      <c r="T23" s="279"/>
      <c r="U23" s="427">
        <f>SUM(I23:T23)</f>
        <v>0</v>
      </c>
    </row>
    <row r="24" spans="1:22" x14ac:dyDescent="0.35">
      <c r="A24" s="134"/>
      <c r="B24" s="134"/>
      <c r="C24" s="134"/>
      <c r="D24" s="134"/>
      <c r="E24" s="134"/>
      <c r="F24" s="201">
        <f t="shared" si="0"/>
        <v>0</v>
      </c>
      <c r="H24" s="275" t="str">
        <f>IF(COUNTIF(I22:T22,"&gt;""")&gt;0,"Amount claimed cannot exceed expense entered in row 21 above.","")</f>
        <v/>
      </c>
      <c r="I24" s="275"/>
      <c r="J24" s="275"/>
      <c r="K24" s="275"/>
      <c r="L24" s="146"/>
      <c r="M24" s="146"/>
      <c r="N24" s="146"/>
      <c r="O24" s="55"/>
      <c r="P24" s="55"/>
      <c r="Q24" s="55"/>
      <c r="R24" s="55"/>
      <c r="S24" s="55"/>
      <c r="T24" s="55"/>
    </row>
    <row r="25" spans="1:22" ht="15" customHeight="1" x14ac:dyDescent="0.35">
      <c r="A25" s="134"/>
      <c r="B25" s="134"/>
      <c r="C25" s="134"/>
      <c r="D25" s="134"/>
      <c r="E25" s="134"/>
      <c r="F25" s="201">
        <f t="shared" si="0"/>
        <v>0</v>
      </c>
      <c r="H25" s="55"/>
      <c r="I25" s="55"/>
      <c r="J25" s="55"/>
      <c r="K25" s="55"/>
      <c r="L25" s="55"/>
      <c r="M25" s="55"/>
      <c r="N25" s="55"/>
      <c r="O25" s="55"/>
      <c r="P25" s="55"/>
      <c r="Q25" s="55"/>
      <c r="R25" s="55"/>
      <c r="S25" s="55"/>
      <c r="T25" s="55"/>
    </row>
    <row r="26" spans="1:22" ht="15" customHeight="1" x14ac:dyDescent="0.35">
      <c r="A26" s="134"/>
      <c r="B26" s="134"/>
      <c r="C26" s="134"/>
      <c r="D26" s="134"/>
      <c r="E26" s="134"/>
      <c r="F26" s="201">
        <f t="shared" si="0"/>
        <v>0</v>
      </c>
      <c r="H26" s="236" t="s">
        <v>169</v>
      </c>
      <c r="I26" s="236"/>
      <c r="J26" s="236"/>
      <c r="K26" s="236"/>
      <c r="L26" s="240"/>
      <c r="M26" s="240"/>
      <c r="N26" s="240"/>
      <c r="O26" s="240"/>
      <c r="P26" s="240"/>
      <c r="Q26" s="240"/>
      <c r="R26" s="240"/>
      <c r="S26" s="240"/>
      <c r="T26" s="55"/>
    </row>
    <row r="27" spans="1:22" ht="15" customHeight="1" thickBot="1" x14ac:dyDescent="0.4">
      <c r="A27" s="134"/>
      <c r="B27" s="134"/>
      <c r="C27" s="134"/>
      <c r="D27" s="134"/>
      <c r="E27" s="134"/>
      <c r="F27" s="201">
        <f t="shared" si="0"/>
        <v>0</v>
      </c>
      <c r="H27" s="176"/>
      <c r="I27" s="177" t="s">
        <v>166</v>
      </c>
      <c r="J27" s="177" t="s">
        <v>167</v>
      </c>
      <c r="K27" s="177" t="s">
        <v>168</v>
      </c>
      <c r="L27" s="177" t="s">
        <v>90</v>
      </c>
      <c r="M27" s="177" t="s">
        <v>91</v>
      </c>
      <c r="N27" s="177" t="s">
        <v>87</v>
      </c>
      <c r="O27" s="177" t="s">
        <v>88</v>
      </c>
      <c r="P27" s="177" t="s">
        <v>89</v>
      </c>
      <c r="Q27" s="177" t="s">
        <v>81</v>
      </c>
      <c r="R27" s="177" t="s">
        <v>82</v>
      </c>
      <c r="S27" s="177" t="s">
        <v>12</v>
      </c>
      <c r="T27" s="177" t="s">
        <v>13</v>
      </c>
    </row>
    <row r="28" spans="1:22" ht="15" customHeight="1" thickBot="1" x14ac:dyDescent="0.4">
      <c r="A28" s="134"/>
      <c r="B28" s="134"/>
      <c r="C28" s="134"/>
      <c r="D28" s="134"/>
      <c r="E28" s="134"/>
      <c r="F28" s="201">
        <f t="shared" si="0"/>
        <v>0</v>
      </c>
      <c r="H28" s="274" t="s">
        <v>104</v>
      </c>
      <c r="I28" s="147"/>
      <c r="J28" s="147"/>
      <c r="K28" s="147"/>
      <c r="L28" s="147"/>
      <c r="M28" s="147"/>
      <c r="N28" s="147"/>
      <c r="O28" s="147"/>
      <c r="P28" s="147"/>
      <c r="Q28" s="147"/>
      <c r="R28" s="147"/>
      <c r="S28" s="147"/>
      <c r="T28" s="280"/>
      <c r="U28" s="215"/>
    </row>
    <row r="29" spans="1:22" x14ac:dyDescent="0.35">
      <c r="A29" s="134"/>
      <c r="B29" s="134"/>
      <c r="C29" s="134"/>
      <c r="D29" s="134"/>
      <c r="E29" s="134"/>
      <c r="F29" s="201">
        <f t="shared" si="0"/>
        <v>0</v>
      </c>
    </row>
    <row r="30" spans="1:22" x14ac:dyDescent="0.35">
      <c r="A30" s="134"/>
      <c r="B30" s="134"/>
      <c r="C30" s="134"/>
      <c r="D30" s="134"/>
      <c r="E30" s="134"/>
      <c r="F30" s="201">
        <f t="shared" si="0"/>
        <v>0</v>
      </c>
    </row>
    <row r="31" spans="1:22" x14ac:dyDescent="0.35">
      <c r="A31" s="134"/>
      <c r="B31" s="134"/>
      <c r="C31" s="134"/>
      <c r="D31" s="134"/>
      <c r="E31" s="134"/>
      <c r="F31" s="201">
        <f t="shared" si="0"/>
        <v>0</v>
      </c>
    </row>
    <row r="32" spans="1:22" x14ac:dyDescent="0.35">
      <c r="A32" s="134"/>
      <c r="B32" s="134"/>
      <c r="C32" s="134"/>
      <c r="D32" s="134"/>
      <c r="E32" s="134"/>
      <c r="F32" s="201">
        <f t="shared" si="0"/>
        <v>0</v>
      </c>
    </row>
    <row r="33" spans="1:6" x14ac:dyDescent="0.35">
      <c r="A33" s="134"/>
      <c r="B33" s="134"/>
      <c r="C33" s="134"/>
      <c r="D33" s="134"/>
      <c r="E33" s="134"/>
      <c r="F33" s="201">
        <f t="shared" si="0"/>
        <v>0</v>
      </c>
    </row>
    <row r="34" spans="1:6" x14ac:dyDescent="0.35">
      <c r="A34" s="134"/>
      <c r="B34" s="134"/>
      <c r="C34" s="134"/>
      <c r="D34" s="134"/>
      <c r="E34" s="134"/>
      <c r="F34" s="201">
        <f t="shared" si="0"/>
        <v>0</v>
      </c>
    </row>
    <row r="35" spans="1:6" x14ac:dyDescent="0.35">
      <c r="A35" s="134"/>
      <c r="B35" s="134"/>
      <c r="C35" s="134"/>
      <c r="D35" s="134"/>
      <c r="E35" s="134"/>
      <c r="F35" s="201">
        <f t="shared" si="0"/>
        <v>0</v>
      </c>
    </row>
    <row r="36" spans="1:6" x14ac:dyDescent="0.35">
      <c r="A36" s="134"/>
      <c r="B36" s="134"/>
      <c r="C36" s="134"/>
      <c r="D36" s="134"/>
      <c r="E36" s="134"/>
      <c r="F36" s="201">
        <f t="shared" si="0"/>
        <v>0</v>
      </c>
    </row>
    <row r="37" spans="1:6" x14ac:dyDescent="0.35">
      <c r="A37" s="134"/>
      <c r="B37" s="134"/>
      <c r="C37" s="134"/>
      <c r="D37" s="134"/>
      <c r="E37" s="134"/>
      <c r="F37" s="201">
        <f t="shared" si="0"/>
        <v>0</v>
      </c>
    </row>
    <row r="38" spans="1:6" x14ac:dyDescent="0.35">
      <c r="A38" s="134"/>
      <c r="B38" s="134"/>
      <c r="C38" s="134"/>
      <c r="D38" s="134"/>
      <c r="E38" s="134"/>
      <c r="F38" s="201">
        <f t="shared" si="0"/>
        <v>0</v>
      </c>
    </row>
    <row r="39" spans="1:6" x14ac:dyDescent="0.35">
      <c r="A39" s="134"/>
      <c r="B39" s="134"/>
      <c r="C39" s="134"/>
      <c r="D39" s="134"/>
      <c r="E39" s="134"/>
      <c r="F39" s="201">
        <f t="shared" si="0"/>
        <v>0</v>
      </c>
    </row>
    <row r="40" spans="1:6" x14ac:dyDescent="0.35">
      <c r="A40" s="134"/>
      <c r="B40" s="134"/>
      <c r="C40" s="134"/>
      <c r="D40" s="134"/>
      <c r="E40" s="134"/>
      <c r="F40" s="201">
        <f t="shared" si="0"/>
        <v>0</v>
      </c>
    </row>
    <row r="41" spans="1:6" x14ac:dyDescent="0.35">
      <c r="A41" s="134"/>
      <c r="B41" s="134"/>
      <c r="C41" s="134"/>
      <c r="D41" s="134"/>
      <c r="E41" s="134"/>
      <c r="F41" s="201">
        <f t="shared" si="0"/>
        <v>0</v>
      </c>
    </row>
    <row r="42" spans="1:6" x14ac:dyDescent="0.35">
      <c r="A42" s="134"/>
      <c r="B42" s="134"/>
      <c r="C42" s="134"/>
      <c r="D42" s="134"/>
      <c r="E42" s="134"/>
      <c r="F42" s="201">
        <f t="shared" si="0"/>
        <v>0</v>
      </c>
    </row>
    <row r="43" spans="1:6" x14ac:dyDescent="0.35">
      <c r="A43" s="134"/>
      <c r="B43" s="134"/>
      <c r="C43" s="134"/>
      <c r="D43" s="134"/>
      <c r="E43" s="134"/>
      <c r="F43" s="201">
        <f t="shared" si="0"/>
        <v>0</v>
      </c>
    </row>
    <row r="44" spans="1:6" x14ac:dyDescent="0.35">
      <c r="A44" s="134"/>
      <c r="B44" s="134"/>
      <c r="C44" s="134"/>
      <c r="D44" s="134"/>
      <c r="E44" s="134"/>
      <c r="F44" s="201">
        <f t="shared" si="0"/>
        <v>0</v>
      </c>
    </row>
    <row r="45" spans="1:6" x14ac:dyDescent="0.35">
      <c r="A45" s="134"/>
      <c r="B45" s="134"/>
      <c r="C45" s="134"/>
      <c r="D45" s="134"/>
      <c r="E45" s="134"/>
      <c r="F45" s="201">
        <f t="shared" si="0"/>
        <v>0</v>
      </c>
    </row>
    <row r="46" spans="1:6" x14ac:dyDescent="0.35">
      <c r="A46" s="134"/>
      <c r="B46" s="134"/>
      <c r="C46" s="134"/>
      <c r="D46" s="134"/>
      <c r="E46" s="134"/>
      <c r="F46" s="201">
        <f t="shared" si="0"/>
        <v>0</v>
      </c>
    </row>
    <row r="47" spans="1:6" x14ac:dyDescent="0.35">
      <c r="A47" s="134"/>
      <c r="B47" s="134"/>
      <c r="C47" s="134"/>
      <c r="D47" s="134"/>
      <c r="E47" s="134"/>
      <c r="F47" s="201">
        <f t="shared" si="0"/>
        <v>0</v>
      </c>
    </row>
    <row r="48" spans="1:6" x14ac:dyDescent="0.35">
      <c r="A48" s="134"/>
      <c r="B48" s="134"/>
      <c r="C48" s="134"/>
      <c r="D48" s="134"/>
      <c r="E48" s="134"/>
      <c r="F48" s="201">
        <f t="shared" ref="F48:F65" si="12">+C48*D48</f>
        <v>0</v>
      </c>
    </row>
    <row r="49" spans="1:7" x14ac:dyDescent="0.35">
      <c r="A49" s="134"/>
      <c r="B49" s="134"/>
      <c r="C49" s="134"/>
      <c r="D49" s="134"/>
      <c r="E49" s="134"/>
      <c r="F49" s="201">
        <f t="shared" si="12"/>
        <v>0</v>
      </c>
    </row>
    <row r="50" spans="1:7" x14ac:dyDescent="0.35">
      <c r="A50" s="134"/>
      <c r="B50" s="134"/>
      <c r="C50" s="134"/>
      <c r="D50" s="134"/>
      <c r="E50" s="134"/>
      <c r="F50" s="201">
        <f t="shared" si="12"/>
        <v>0</v>
      </c>
    </row>
    <row r="51" spans="1:7" x14ac:dyDescent="0.35">
      <c r="A51" s="134"/>
      <c r="B51" s="134"/>
      <c r="C51" s="134"/>
      <c r="D51" s="134"/>
      <c r="E51" s="134"/>
      <c r="F51" s="201">
        <f t="shared" si="12"/>
        <v>0</v>
      </c>
    </row>
    <row r="52" spans="1:7" x14ac:dyDescent="0.35">
      <c r="A52" s="134"/>
      <c r="B52" s="134"/>
      <c r="C52" s="134"/>
      <c r="D52" s="134"/>
      <c r="E52" s="134"/>
      <c r="F52" s="201">
        <f t="shared" si="12"/>
        <v>0</v>
      </c>
    </row>
    <row r="53" spans="1:7" x14ac:dyDescent="0.35">
      <c r="A53" s="134"/>
      <c r="B53" s="134"/>
      <c r="C53" s="134"/>
      <c r="D53" s="134"/>
      <c r="E53" s="134"/>
      <c r="F53" s="201">
        <f t="shared" si="12"/>
        <v>0</v>
      </c>
    </row>
    <row r="54" spans="1:7" x14ac:dyDescent="0.35">
      <c r="A54" s="134"/>
      <c r="B54" s="134"/>
      <c r="C54" s="134"/>
      <c r="D54" s="134"/>
      <c r="E54" s="134"/>
      <c r="F54" s="201">
        <f t="shared" si="12"/>
        <v>0</v>
      </c>
    </row>
    <row r="55" spans="1:7" x14ac:dyDescent="0.35">
      <c r="A55" s="134"/>
      <c r="B55" s="134"/>
      <c r="C55" s="134"/>
      <c r="D55" s="134"/>
      <c r="E55" s="134"/>
      <c r="F55" s="201">
        <f t="shared" si="12"/>
        <v>0</v>
      </c>
    </row>
    <row r="56" spans="1:7" x14ac:dyDescent="0.35">
      <c r="A56" s="134"/>
      <c r="B56" s="134"/>
      <c r="C56" s="134"/>
      <c r="D56" s="134"/>
      <c r="E56" s="134"/>
      <c r="F56" s="201">
        <f t="shared" si="12"/>
        <v>0</v>
      </c>
    </row>
    <row r="57" spans="1:7" x14ac:dyDescent="0.35">
      <c r="A57" s="134"/>
      <c r="B57" s="134"/>
      <c r="C57" s="134"/>
      <c r="D57" s="134"/>
      <c r="E57" s="134"/>
      <c r="F57" s="201">
        <f t="shared" si="12"/>
        <v>0</v>
      </c>
    </row>
    <row r="58" spans="1:7" x14ac:dyDescent="0.35">
      <c r="A58" s="134"/>
      <c r="B58" s="134"/>
      <c r="C58" s="134"/>
      <c r="D58" s="134"/>
      <c r="E58" s="134"/>
      <c r="F58" s="201">
        <f t="shared" si="12"/>
        <v>0</v>
      </c>
    </row>
    <row r="59" spans="1:7" x14ac:dyDescent="0.35">
      <c r="A59" s="134"/>
      <c r="B59" s="134"/>
      <c r="C59" s="134"/>
      <c r="D59" s="134"/>
      <c r="E59" s="134"/>
      <c r="F59" s="201">
        <f t="shared" si="12"/>
        <v>0</v>
      </c>
    </row>
    <row r="60" spans="1:7" x14ac:dyDescent="0.35">
      <c r="A60" s="134"/>
      <c r="B60" s="134"/>
      <c r="C60" s="134"/>
      <c r="D60" s="134"/>
      <c r="E60" s="134"/>
      <c r="F60" s="201">
        <f t="shared" si="12"/>
        <v>0</v>
      </c>
    </row>
    <row r="61" spans="1:7" x14ac:dyDescent="0.35">
      <c r="A61" s="134"/>
      <c r="B61" s="134"/>
      <c r="C61" s="134"/>
      <c r="D61" s="134"/>
      <c r="E61" s="134"/>
      <c r="F61" s="206">
        <f t="shared" si="12"/>
        <v>0</v>
      </c>
    </row>
    <row r="62" spans="1:7" x14ac:dyDescent="0.35">
      <c r="A62" s="134"/>
      <c r="B62" s="134"/>
      <c r="C62" s="134"/>
      <c r="D62" s="134"/>
      <c r="E62" s="134"/>
      <c r="F62" s="206">
        <f t="shared" si="12"/>
        <v>0</v>
      </c>
    </row>
    <row r="63" spans="1:7" x14ac:dyDescent="0.35">
      <c r="A63" s="134"/>
      <c r="B63" s="134"/>
      <c r="C63" s="134"/>
      <c r="D63" s="134"/>
      <c r="E63" s="134"/>
      <c r="F63" s="206">
        <f t="shared" si="12"/>
        <v>0</v>
      </c>
      <c r="G63" s="178" t="s">
        <v>204</v>
      </c>
    </row>
    <row r="64" spans="1:7" x14ac:dyDescent="0.35">
      <c r="A64" s="134"/>
      <c r="B64" s="134"/>
      <c r="C64" s="134"/>
      <c r="D64" s="134"/>
      <c r="E64" s="134"/>
      <c r="F64" s="206">
        <f t="shared" si="12"/>
        <v>0</v>
      </c>
      <c r="G64" s="178"/>
    </row>
    <row r="65" spans="1:6" x14ac:dyDescent="0.35">
      <c r="A65" s="136"/>
      <c r="B65" s="134"/>
      <c r="C65" s="134"/>
      <c r="D65" s="136"/>
      <c r="E65" s="136"/>
      <c r="F65" s="206">
        <f t="shared" si="12"/>
        <v>0</v>
      </c>
    </row>
    <row r="66" spans="1:6" x14ac:dyDescent="0.35">
      <c r="A66" s="216">
        <f>COUNTA(A16:A65)</f>
        <v>0</v>
      </c>
      <c r="B66" s="216"/>
      <c r="C66" s="216"/>
      <c r="D66" s="216"/>
      <c r="E66" s="257"/>
      <c r="F66" s="217">
        <f>SUM(F16:F65)</f>
        <v>0</v>
      </c>
    </row>
    <row r="67" spans="1:6" x14ac:dyDescent="0.35">
      <c r="A67" s="173"/>
      <c r="B67" s="173"/>
      <c r="C67" s="218"/>
      <c r="D67" s="218"/>
      <c r="E67" s="218"/>
      <c r="F67" s="213"/>
    </row>
    <row r="68" spans="1:6" x14ac:dyDescent="0.35">
      <c r="A68" s="173"/>
      <c r="B68" s="173"/>
      <c r="C68" s="218"/>
      <c r="D68" s="218"/>
      <c r="E68" s="218"/>
      <c r="F68" s="213"/>
    </row>
    <row r="69" spans="1:6" x14ac:dyDescent="0.35">
      <c r="A69" s="173"/>
      <c r="B69" s="173"/>
      <c r="C69" s="218"/>
      <c r="D69" s="218"/>
      <c r="E69" s="218"/>
      <c r="F69" s="213"/>
    </row>
    <row r="70" spans="1:6" x14ac:dyDescent="0.35">
      <c r="A70" s="173"/>
      <c r="B70" s="173"/>
      <c r="C70" s="218"/>
      <c r="D70" s="218"/>
      <c r="E70" s="218"/>
      <c r="F70" s="213"/>
    </row>
    <row r="71" spans="1:6" x14ac:dyDescent="0.35">
      <c r="A71" s="173"/>
      <c r="B71" s="173"/>
      <c r="C71" s="218"/>
      <c r="D71" s="218"/>
      <c r="E71" s="218"/>
      <c r="F71" s="213"/>
    </row>
    <row r="72" spans="1:6" x14ac:dyDescent="0.35">
      <c r="A72" s="173"/>
      <c r="B72" s="173"/>
      <c r="C72" s="218"/>
      <c r="D72" s="218"/>
      <c r="E72" s="218"/>
      <c r="F72" s="213"/>
    </row>
    <row r="73" spans="1:6" x14ac:dyDescent="0.35">
      <c r="A73" s="173"/>
      <c r="B73" s="173"/>
      <c r="C73" s="218"/>
      <c r="D73" s="218"/>
      <c r="E73" s="218"/>
      <c r="F73" s="213"/>
    </row>
    <row r="74" spans="1:6" x14ac:dyDescent="0.35">
      <c r="A74" s="173"/>
      <c r="B74" s="173"/>
      <c r="C74" s="218"/>
      <c r="D74" s="218"/>
      <c r="E74" s="218"/>
      <c r="F74" s="213"/>
    </row>
    <row r="75" spans="1:6" x14ac:dyDescent="0.35">
      <c r="A75" s="173"/>
      <c r="B75" s="173"/>
      <c r="C75" s="218"/>
      <c r="D75" s="218"/>
      <c r="E75" s="218"/>
      <c r="F75" s="213"/>
    </row>
    <row r="76" spans="1:6" x14ac:dyDescent="0.35">
      <c r="A76" s="173"/>
      <c r="B76" s="173"/>
      <c r="C76" s="218"/>
      <c r="D76" s="218"/>
      <c r="E76" s="218"/>
      <c r="F76" s="213"/>
    </row>
    <row r="77" spans="1:6" x14ac:dyDescent="0.35">
      <c r="A77" s="173"/>
      <c r="B77" s="173"/>
      <c r="C77" s="218"/>
      <c r="D77" s="218"/>
      <c r="E77" s="218"/>
      <c r="F77" s="213"/>
    </row>
    <row r="78" spans="1:6" x14ac:dyDescent="0.35">
      <c r="A78" s="173"/>
      <c r="B78" s="173"/>
      <c r="C78" s="218"/>
      <c r="D78" s="218"/>
      <c r="E78" s="218"/>
      <c r="F78" s="213"/>
    </row>
    <row r="79" spans="1:6" x14ac:dyDescent="0.35">
      <c r="A79" s="173"/>
      <c r="B79" s="173"/>
      <c r="C79" s="218"/>
      <c r="D79" s="218"/>
      <c r="E79" s="218"/>
      <c r="F79" s="213"/>
    </row>
    <row r="80" spans="1:6" x14ac:dyDescent="0.35">
      <c r="A80" s="173"/>
      <c r="B80" s="173"/>
      <c r="C80" s="218"/>
      <c r="D80" s="218"/>
      <c r="E80" s="218"/>
      <c r="F80" s="213"/>
    </row>
    <row r="81" spans="1:6" x14ac:dyDescent="0.35">
      <c r="A81" s="173"/>
      <c r="B81" s="173"/>
      <c r="C81" s="218"/>
      <c r="D81" s="218"/>
      <c r="E81" s="218"/>
      <c r="F81" s="213"/>
    </row>
    <row r="82" spans="1:6" x14ac:dyDescent="0.35">
      <c r="A82" s="173"/>
      <c r="B82" s="173"/>
      <c r="C82" s="218"/>
      <c r="D82" s="218"/>
      <c r="E82" s="218"/>
      <c r="F82" s="213"/>
    </row>
    <row r="83" spans="1:6" x14ac:dyDescent="0.35">
      <c r="A83" s="173"/>
      <c r="B83" s="173"/>
      <c r="C83" s="218"/>
      <c r="D83" s="218"/>
      <c r="E83" s="218"/>
      <c r="F83" s="213"/>
    </row>
    <row r="84" spans="1:6" x14ac:dyDescent="0.35">
      <c r="A84" s="173"/>
      <c r="B84" s="173"/>
      <c r="C84" s="218"/>
      <c r="D84" s="218"/>
      <c r="E84" s="218"/>
      <c r="F84" s="213"/>
    </row>
    <row r="85" spans="1:6" x14ac:dyDescent="0.35">
      <c r="A85" s="173"/>
      <c r="B85" s="173"/>
      <c r="C85" s="218"/>
      <c r="D85" s="218"/>
      <c r="E85" s="218"/>
      <c r="F85" s="213"/>
    </row>
    <row r="86" spans="1:6" x14ac:dyDescent="0.35">
      <c r="A86" s="173"/>
      <c r="B86" s="173"/>
      <c r="C86" s="218"/>
      <c r="D86" s="218"/>
      <c r="E86" s="218"/>
      <c r="F86" s="213"/>
    </row>
    <row r="87" spans="1:6" x14ac:dyDescent="0.35">
      <c r="A87" s="173"/>
      <c r="B87" s="173"/>
      <c r="C87" s="218"/>
      <c r="D87" s="218"/>
      <c r="E87" s="218"/>
      <c r="F87" s="213"/>
    </row>
    <row r="88" spans="1:6" x14ac:dyDescent="0.35">
      <c r="A88" s="173"/>
      <c r="B88" s="173"/>
      <c r="C88" s="218"/>
      <c r="D88" s="218"/>
      <c r="E88" s="218"/>
      <c r="F88" s="213"/>
    </row>
    <row r="89" spans="1:6" x14ac:dyDescent="0.35">
      <c r="A89" s="173"/>
      <c r="B89" s="173"/>
      <c r="C89" s="218"/>
      <c r="D89" s="218"/>
      <c r="E89" s="218"/>
      <c r="F89" s="213"/>
    </row>
    <row r="90" spans="1:6" x14ac:dyDescent="0.35">
      <c r="A90" s="173"/>
      <c r="B90" s="173"/>
      <c r="C90" s="218"/>
      <c r="D90" s="218"/>
      <c r="E90" s="218"/>
      <c r="F90" s="213"/>
    </row>
    <row r="91" spans="1:6" x14ac:dyDescent="0.35">
      <c r="A91" s="173"/>
      <c r="B91" s="173"/>
      <c r="C91" s="218"/>
      <c r="D91" s="218"/>
      <c r="E91" s="218"/>
      <c r="F91" s="213"/>
    </row>
  </sheetData>
  <sheetProtection insertRows="0" selectLockedCells="1"/>
  <mergeCells count="3">
    <mergeCell ref="A1:G1"/>
    <mergeCell ref="A14:F14"/>
    <mergeCell ref="A7:G7"/>
  </mergeCells>
  <phoneticPr fontId="52" type="noConversion"/>
  <dataValidations count="1">
    <dataValidation type="list" allowBlank="1" showInputMessage="1" showErrorMessage="1" sqref="B16:B65" xr:uid="{462B71D8-6ACC-4C92-A3C1-9F0A50964234}">
      <formula1>$S$1:$S$12</formula1>
    </dataValidation>
  </dataValidations>
  <pageMargins left="0.7" right="0.7" top="0.75" bottom="0.75" header="0.3" footer="0.3"/>
  <pageSetup orientation="portrait" horizontalDpi="0"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941C-2297-4FD7-88DF-B670959A3AB2}">
  <sheetPr>
    <tabColor theme="9" tint="-0.249977111117893"/>
  </sheetPr>
  <dimension ref="A1:W62"/>
  <sheetViews>
    <sheetView showGridLines="0" workbookViewId="0">
      <pane ySplit="7" topLeftCell="A8" activePane="bottomLeft" state="frozen"/>
      <selection pane="bottomLeft" activeCell="E11" sqref="E11"/>
    </sheetView>
  </sheetViews>
  <sheetFormatPr defaultColWidth="8.90625" defaultRowHeight="14.5" x14ac:dyDescent="0.35"/>
  <cols>
    <col min="1" max="3" width="19.36328125" style="196" customWidth="1"/>
    <col min="4" max="4" width="24.1796875" style="196" customWidth="1"/>
    <col min="5" max="5" width="11.81640625" style="512" customWidth="1"/>
    <col min="6" max="6" width="19.36328125" style="196" customWidth="1"/>
    <col min="7" max="7" width="2.54296875" style="196" customWidth="1"/>
    <col min="8" max="8" width="19.36328125" style="196" customWidth="1"/>
    <col min="9" max="9" width="20.81640625" style="196" customWidth="1"/>
    <col min="10" max="10" width="20" style="196" customWidth="1"/>
    <col min="11" max="11" width="18.6328125" style="196" customWidth="1"/>
    <col min="12" max="12" width="16" style="196" customWidth="1"/>
    <col min="13" max="16384" width="8.90625" style="196"/>
  </cols>
  <sheetData>
    <row r="1" spans="1:23" ht="18.5" x14ac:dyDescent="0.35">
      <c r="A1" s="651" t="s">
        <v>175</v>
      </c>
      <c r="B1" s="651"/>
      <c r="C1" s="651"/>
      <c r="D1" s="651"/>
      <c r="E1" s="651"/>
      <c r="F1" s="651"/>
      <c r="G1" s="651"/>
      <c r="H1" s="651"/>
      <c r="N1" s="437"/>
      <c r="O1" s="437"/>
      <c r="P1" s="437"/>
      <c r="Q1" s="437"/>
      <c r="R1" s="437"/>
      <c r="S1" s="437"/>
      <c r="T1" s="438" t="s">
        <v>166</v>
      </c>
      <c r="U1" s="437"/>
      <c r="V1" s="437"/>
      <c r="W1" s="437"/>
    </row>
    <row r="2" spans="1:23" ht="35.15" customHeight="1" x14ac:dyDescent="0.35">
      <c r="A2" s="351" t="s">
        <v>221</v>
      </c>
      <c r="B2" s="219"/>
      <c r="C2" s="219"/>
      <c r="D2" s="668" t="s">
        <v>360</v>
      </c>
      <c r="E2" s="668"/>
      <c r="F2" s="668"/>
      <c r="G2" s="220"/>
      <c r="N2" s="437"/>
      <c r="O2" s="437"/>
      <c r="P2" s="437"/>
      <c r="Q2" s="437"/>
      <c r="R2" s="437"/>
      <c r="S2" s="437"/>
      <c r="T2" s="438" t="s">
        <v>167</v>
      </c>
      <c r="U2" s="437"/>
      <c r="V2" s="437"/>
      <c r="W2" s="437"/>
    </row>
    <row r="3" spans="1:23" x14ac:dyDescent="0.35">
      <c r="A3" s="221" t="s">
        <v>36</v>
      </c>
      <c r="B3" s="222"/>
      <c r="C3" s="223"/>
      <c r="D3" s="223"/>
      <c r="E3" s="509"/>
      <c r="F3" s="223"/>
      <c r="G3" s="224"/>
      <c r="H3" s="225"/>
      <c r="N3" s="437"/>
      <c r="O3" s="437"/>
      <c r="P3" s="437"/>
      <c r="Q3" s="437"/>
      <c r="R3" s="437"/>
      <c r="S3" s="437"/>
      <c r="T3" s="438" t="s">
        <v>168</v>
      </c>
      <c r="U3" s="437"/>
      <c r="V3" s="437"/>
      <c r="W3" s="437"/>
    </row>
    <row r="4" spans="1:23" ht="15" customHeight="1" x14ac:dyDescent="0.35">
      <c r="A4" s="413" t="s">
        <v>327</v>
      </c>
      <c r="B4" s="62"/>
      <c r="C4" s="189"/>
      <c r="D4" s="189"/>
      <c r="E4" s="510"/>
      <c r="F4" s="189"/>
      <c r="G4" s="226"/>
      <c r="H4" s="227"/>
      <c r="N4" s="437"/>
      <c r="O4" s="437"/>
      <c r="P4" s="437"/>
      <c r="Q4" s="437"/>
      <c r="R4" s="437"/>
      <c r="S4" s="437"/>
      <c r="T4" s="438" t="s">
        <v>90</v>
      </c>
      <c r="U4" s="437"/>
      <c r="V4" s="437"/>
      <c r="W4" s="437"/>
    </row>
    <row r="5" spans="1:23" ht="23.5" customHeight="1" x14ac:dyDescent="0.35">
      <c r="A5" s="652" t="s">
        <v>328</v>
      </c>
      <c r="B5" s="653"/>
      <c r="C5" s="653"/>
      <c r="D5" s="653"/>
      <c r="E5" s="653"/>
      <c r="F5" s="653"/>
      <c r="G5" s="653"/>
      <c r="H5" s="654"/>
      <c r="I5" s="98"/>
      <c r="J5" s="98"/>
      <c r="K5" s="98"/>
      <c r="L5" s="98"/>
      <c r="M5" s="55"/>
      <c r="N5" s="207"/>
      <c r="O5" s="439"/>
      <c r="P5" s="437"/>
      <c r="Q5" s="437"/>
      <c r="R5" s="437"/>
      <c r="S5" s="437"/>
      <c r="T5" s="438" t="s">
        <v>87</v>
      </c>
      <c r="U5" s="437"/>
      <c r="V5" s="437"/>
      <c r="W5" s="437"/>
    </row>
    <row r="6" spans="1:23" ht="4.75" customHeight="1" x14ac:dyDescent="0.35">
      <c r="A6" s="652"/>
      <c r="B6" s="653"/>
      <c r="C6" s="653"/>
      <c r="D6" s="653"/>
      <c r="E6" s="653"/>
      <c r="F6" s="653"/>
      <c r="G6" s="653"/>
      <c r="H6" s="654"/>
      <c r="N6" s="437"/>
      <c r="O6" s="437"/>
      <c r="P6" s="437"/>
      <c r="Q6" s="437"/>
      <c r="R6" s="437"/>
      <c r="S6" s="437"/>
      <c r="T6" s="438" t="s">
        <v>88</v>
      </c>
      <c r="U6" s="437"/>
      <c r="V6" s="437"/>
      <c r="W6" s="437"/>
    </row>
    <row r="7" spans="1:23" ht="15" customHeight="1" x14ac:dyDescent="0.35">
      <c r="A7" s="414" t="s">
        <v>297</v>
      </c>
      <c r="B7" s="429"/>
      <c r="C7" s="430"/>
      <c r="D7" s="430"/>
      <c r="E7" s="511"/>
      <c r="F7" s="430"/>
      <c r="G7" s="431"/>
      <c r="H7" s="432"/>
      <c r="N7" s="437"/>
      <c r="O7" s="437"/>
      <c r="P7" s="437"/>
      <c r="Q7" s="437"/>
      <c r="R7" s="437"/>
      <c r="S7" s="437"/>
      <c r="T7" s="438" t="s">
        <v>89</v>
      </c>
      <c r="U7" s="437"/>
      <c r="V7" s="437"/>
      <c r="W7" s="437"/>
    </row>
    <row r="8" spans="1:23" ht="15" thickBot="1" x14ac:dyDescent="0.4"/>
    <row r="9" spans="1:23" ht="19" thickBot="1" x14ac:dyDescent="0.5">
      <c r="A9" s="440" t="s">
        <v>239</v>
      </c>
      <c r="B9" s="441"/>
      <c r="C9" s="441"/>
      <c r="D9" s="442"/>
      <c r="E9" s="513" t="s">
        <v>379</v>
      </c>
      <c r="F9" s="443" t="s">
        <v>381</v>
      </c>
      <c r="H9" s="440" t="s">
        <v>238</v>
      </c>
      <c r="I9" s="441"/>
      <c r="J9" s="441"/>
      <c r="K9" s="442"/>
      <c r="L9" s="443" t="s">
        <v>329</v>
      </c>
    </row>
    <row r="10" spans="1:23" ht="15" thickBot="1" x14ac:dyDescent="0.4">
      <c r="A10" s="434" t="s">
        <v>240</v>
      </c>
      <c r="B10" s="435"/>
      <c r="C10" s="435"/>
      <c r="D10" s="435"/>
      <c r="E10" s="514"/>
      <c r="F10" s="433"/>
      <c r="G10" s="444"/>
      <c r="H10" s="665" t="s">
        <v>232</v>
      </c>
      <c r="I10" s="666"/>
      <c r="J10" s="666"/>
      <c r="K10" s="667"/>
      <c r="L10" s="425"/>
    </row>
    <row r="11" spans="1:23" ht="15" thickBot="1" x14ac:dyDescent="0.4">
      <c r="A11" s="445" t="s">
        <v>244</v>
      </c>
      <c r="B11" s="446"/>
      <c r="C11" s="446"/>
      <c r="D11" s="447"/>
      <c r="E11" s="515"/>
      <c r="F11" s="425"/>
      <c r="G11" s="444"/>
      <c r="H11" s="665" t="s">
        <v>233</v>
      </c>
      <c r="I11" s="666"/>
      <c r="J11" s="666"/>
      <c r="K11" s="667"/>
      <c r="L11" s="425"/>
    </row>
    <row r="12" spans="1:23" ht="15" thickBot="1" x14ac:dyDescent="0.4">
      <c r="A12" s="445" t="s">
        <v>245</v>
      </c>
      <c r="B12" s="446"/>
      <c r="C12" s="446"/>
      <c r="D12" s="447"/>
      <c r="E12" s="515"/>
      <c r="F12" s="425"/>
      <c r="G12" s="444"/>
      <c r="H12" s="665" t="s">
        <v>234</v>
      </c>
      <c r="I12" s="666"/>
      <c r="J12" s="666"/>
      <c r="K12" s="667"/>
      <c r="L12" s="425"/>
    </row>
    <row r="13" spans="1:23" ht="15" thickBot="1" x14ac:dyDescent="0.4">
      <c r="A13" s="445" t="s">
        <v>246</v>
      </c>
      <c r="B13" s="446"/>
      <c r="C13" s="446"/>
      <c r="D13" s="447"/>
      <c r="E13" s="515"/>
      <c r="F13" s="425"/>
      <c r="G13" s="444"/>
      <c r="H13" s="665" t="s">
        <v>235</v>
      </c>
      <c r="I13" s="666"/>
      <c r="J13" s="666"/>
      <c r="K13" s="667"/>
      <c r="L13" s="425"/>
    </row>
    <row r="14" spans="1:23" ht="15" thickBot="1" x14ac:dyDescent="0.4">
      <c r="A14" s="445" t="s">
        <v>265</v>
      </c>
      <c r="B14" s="446"/>
      <c r="C14" s="446"/>
      <c r="D14" s="447"/>
      <c r="E14" s="515"/>
      <c r="F14" s="425"/>
      <c r="G14" s="444"/>
      <c r="H14" s="665" t="s">
        <v>236</v>
      </c>
      <c r="I14" s="666"/>
      <c r="J14" s="666"/>
      <c r="K14" s="667"/>
      <c r="L14" s="425"/>
    </row>
    <row r="15" spans="1:23" ht="15" thickBot="1" x14ac:dyDescent="0.4">
      <c r="A15" s="669"/>
      <c r="B15" s="670"/>
      <c r="C15" s="670"/>
      <c r="D15" s="670"/>
      <c r="E15" s="670"/>
      <c r="F15" s="671"/>
      <c r="G15" s="444"/>
      <c r="H15" s="665" t="s">
        <v>237</v>
      </c>
      <c r="I15" s="666"/>
      <c r="J15" s="666"/>
      <c r="K15" s="667"/>
      <c r="L15" s="425"/>
    </row>
    <row r="16" spans="1:23" ht="15" thickBot="1" x14ac:dyDescent="0.4">
      <c r="A16" s="434" t="s">
        <v>241</v>
      </c>
      <c r="B16" s="435"/>
      <c r="C16" s="435"/>
      <c r="D16" s="435"/>
      <c r="E16" s="514"/>
      <c r="F16" s="433"/>
      <c r="G16" s="444"/>
      <c r="H16" s="448" t="s">
        <v>228</v>
      </c>
      <c r="I16" s="449"/>
      <c r="J16" s="449"/>
      <c r="K16" s="450"/>
      <c r="L16" s="436">
        <f>SUM(L10:L15)</f>
        <v>0</v>
      </c>
    </row>
    <row r="17" spans="1:21" ht="15" thickBot="1" x14ac:dyDescent="0.4">
      <c r="A17" s="445" t="s">
        <v>247</v>
      </c>
      <c r="B17" s="446"/>
      <c r="C17" s="446"/>
      <c r="D17" s="447"/>
      <c r="E17" s="515"/>
      <c r="F17" s="425"/>
      <c r="G17" s="444"/>
    </row>
    <row r="18" spans="1:21" ht="19" thickBot="1" x14ac:dyDescent="0.5">
      <c r="A18" s="445" t="s">
        <v>248</v>
      </c>
      <c r="B18" s="446"/>
      <c r="C18" s="446"/>
      <c r="D18" s="447"/>
      <c r="E18" s="515"/>
      <c r="F18" s="425"/>
      <c r="G18" s="444"/>
      <c r="L18" s="443" t="s">
        <v>329</v>
      </c>
    </row>
    <row r="19" spans="1:21" ht="15" thickBot="1" x14ac:dyDescent="0.4">
      <c r="A19" s="445" t="s">
        <v>249</v>
      </c>
      <c r="B19" s="446"/>
      <c r="C19" s="446"/>
      <c r="D19" s="447"/>
      <c r="E19" s="515"/>
      <c r="F19" s="425"/>
      <c r="H19" s="440" t="s">
        <v>278</v>
      </c>
      <c r="I19" s="441"/>
      <c r="J19" s="441"/>
      <c r="K19" s="442"/>
      <c r="L19" s="425"/>
    </row>
    <row r="20" spans="1:21" ht="15" thickBot="1" x14ac:dyDescent="0.4">
      <c r="A20" s="445" t="s">
        <v>250</v>
      </c>
      <c r="B20" s="446"/>
      <c r="C20" s="446"/>
      <c r="D20" s="447"/>
      <c r="E20" s="515"/>
      <c r="F20" s="425"/>
      <c r="H20" s="665" t="s">
        <v>279</v>
      </c>
      <c r="I20" s="666"/>
      <c r="J20" s="666"/>
      <c r="K20" s="666"/>
      <c r="L20" s="667"/>
    </row>
    <row r="21" spans="1:21" ht="15" thickBot="1" x14ac:dyDescent="0.4">
      <c r="A21" s="445" t="s">
        <v>251</v>
      </c>
      <c r="B21" s="446"/>
      <c r="C21" s="446"/>
      <c r="D21" s="447"/>
      <c r="E21" s="515"/>
      <c r="F21" s="425"/>
      <c r="H21" s="665" t="s">
        <v>280</v>
      </c>
      <c r="I21" s="666"/>
      <c r="J21" s="666"/>
      <c r="K21" s="666"/>
      <c r="L21" s="667"/>
    </row>
    <row r="22" spans="1:21" ht="15" thickBot="1" x14ac:dyDescent="0.4">
      <c r="A22" s="445" t="s">
        <v>252</v>
      </c>
      <c r="B22" s="446"/>
      <c r="C22" s="446"/>
      <c r="D22" s="447"/>
      <c r="E22" s="515"/>
      <c r="F22" s="425"/>
      <c r="H22" s="665" t="s">
        <v>281</v>
      </c>
      <c r="I22" s="666"/>
      <c r="J22" s="666"/>
      <c r="K22" s="666"/>
      <c r="L22" s="667"/>
    </row>
    <row r="23" spans="1:21" ht="15" thickBot="1" x14ac:dyDescent="0.4">
      <c r="A23" s="445" t="s">
        <v>253</v>
      </c>
      <c r="B23" s="446"/>
      <c r="C23" s="446"/>
      <c r="D23" s="447"/>
      <c r="E23" s="515"/>
      <c r="F23" s="425"/>
      <c r="H23" s="665" t="s">
        <v>282</v>
      </c>
      <c r="I23" s="666"/>
      <c r="J23" s="666"/>
      <c r="K23" s="666"/>
      <c r="L23" s="667"/>
    </row>
    <row r="24" spans="1:21" ht="15" thickBot="1" x14ac:dyDescent="0.4">
      <c r="A24" s="445" t="s">
        <v>254</v>
      </c>
      <c r="B24" s="446"/>
      <c r="C24" s="446"/>
      <c r="D24" s="447"/>
      <c r="E24" s="515"/>
      <c r="F24" s="425"/>
      <c r="H24" s="665" t="s">
        <v>283</v>
      </c>
      <c r="I24" s="666"/>
      <c r="J24" s="666"/>
      <c r="K24" s="666"/>
      <c r="L24" s="667"/>
    </row>
    <row r="25" spans="1:21" ht="15" thickBot="1" x14ac:dyDescent="0.4">
      <c r="A25" s="669"/>
      <c r="B25" s="670"/>
      <c r="C25" s="670"/>
      <c r="D25" s="670"/>
      <c r="E25" s="670"/>
      <c r="F25" s="671"/>
      <c r="H25" s="448" t="s">
        <v>228</v>
      </c>
      <c r="I25" s="449"/>
      <c r="J25" s="449"/>
      <c r="K25" s="450"/>
      <c r="L25" s="436">
        <f>SUM(L19:L24)</f>
        <v>0</v>
      </c>
    </row>
    <row r="26" spans="1:21" ht="15" thickBot="1" x14ac:dyDescent="0.4">
      <c r="A26" s="434" t="s">
        <v>242</v>
      </c>
      <c r="B26" s="435"/>
      <c r="C26" s="435"/>
      <c r="D26" s="435"/>
      <c r="E26" s="514"/>
      <c r="F26" s="433"/>
      <c r="H26" s="486"/>
    </row>
    <row r="27" spans="1:21" ht="20.399999999999999" customHeight="1" thickBot="1" x14ac:dyDescent="0.5">
      <c r="A27" s="445" t="s">
        <v>255</v>
      </c>
      <c r="B27" s="446"/>
      <c r="C27" s="446"/>
      <c r="D27" s="447"/>
      <c r="E27" s="515"/>
      <c r="F27" s="425"/>
      <c r="H27" s="505" t="s">
        <v>359</v>
      </c>
      <c r="I27" s="506"/>
      <c r="J27" s="506"/>
      <c r="K27" s="506"/>
      <c r="L27" s="507">
        <f>+L25+L16+F61</f>
        <v>0</v>
      </c>
    </row>
    <row r="28" spans="1:21" ht="15" customHeight="1" thickBot="1" x14ac:dyDescent="0.4">
      <c r="A28" s="445" t="s">
        <v>256</v>
      </c>
      <c r="B28" s="446"/>
      <c r="C28" s="446"/>
      <c r="D28" s="447"/>
      <c r="E28" s="515"/>
      <c r="F28" s="425"/>
      <c r="G28" s="438"/>
    </row>
    <row r="29" spans="1:21" ht="15" customHeight="1" thickBot="1" x14ac:dyDescent="0.4">
      <c r="A29" s="445" t="s">
        <v>257</v>
      </c>
      <c r="B29" s="446"/>
      <c r="C29" s="446"/>
      <c r="D29" s="447"/>
      <c r="E29" s="515"/>
      <c r="F29" s="425"/>
      <c r="G29" s="438"/>
      <c r="H29" s="660" t="s">
        <v>293</v>
      </c>
      <c r="I29" s="661"/>
      <c r="J29" s="661"/>
      <c r="K29" s="661"/>
      <c r="L29" s="662"/>
      <c r="M29" s="655" t="str">
        <f>IF(L27=0,"",IF(H34="","Insert electronic signature or type your name",""))</f>
        <v/>
      </c>
      <c r="N29" s="656"/>
      <c r="O29" s="656"/>
      <c r="P29" s="656"/>
      <c r="Q29" s="656"/>
      <c r="R29" s="656"/>
      <c r="S29" s="656"/>
      <c r="T29" s="656"/>
      <c r="U29" s="656"/>
    </row>
    <row r="30" spans="1:21" ht="15" customHeight="1" thickBot="1" x14ac:dyDescent="0.4">
      <c r="A30" s="445" t="s">
        <v>258</v>
      </c>
      <c r="B30" s="446"/>
      <c r="C30" s="446"/>
      <c r="D30" s="447"/>
      <c r="E30" s="515"/>
      <c r="F30" s="425"/>
      <c r="G30" s="438"/>
      <c r="H30" s="452"/>
      <c r="I30" s="453"/>
      <c r="J30" s="453"/>
      <c r="K30" s="453"/>
      <c r="L30" s="454"/>
      <c r="M30" s="655"/>
      <c r="N30" s="656"/>
      <c r="O30" s="656"/>
      <c r="P30" s="656"/>
      <c r="Q30" s="656"/>
      <c r="R30" s="656"/>
      <c r="S30" s="656"/>
      <c r="T30" s="656"/>
      <c r="U30" s="656"/>
    </row>
    <row r="31" spans="1:21" ht="15" customHeight="1" thickBot="1" x14ac:dyDescent="0.4">
      <c r="A31" s="445" t="s">
        <v>259</v>
      </c>
      <c r="B31" s="446"/>
      <c r="C31" s="446"/>
      <c r="D31" s="447"/>
      <c r="E31" s="515"/>
      <c r="F31" s="425"/>
      <c r="G31" s="438"/>
      <c r="H31" s="657" t="s">
        <v>295</v>
      </c>
      <c r="I31" s="658"/>
      <c r="J31" s="658"/>
      <c r="K31" s="658"/>
      <c r="L31" s="659"/>
      <c r="M31" s="655"/>
      <c r="N31" s="656"/>
      <c r="O31" s="656"/>
      <c r="P31" s="656"/>
      <c r="Q31" s="656"/>
      <c r="R31" s="656"/>
      <c r="S31" s="656"/>
      <c r="T31" s="656"/>
      <c r="U31" s="656"/>
    </row>
    <row r="32" spans="1:21" ht="15" customHeight="1" thickBot="1" x14ac:dyDescent="0.4">
      <c r="A32" s="445" t="s">
        <v>290</v>
      </c>
      <c r="B32" s="446"/>
      <c r="C32" s="446"/>
      <c r="D32" s="447"/>
      <c r="E32" s="515"/>
      <c r="F32" s="425"/>
      <c r="G32" s="438" t="e">
        <f>IF((F32/E32)&gt;2000, 1,"")</f>
        <v>#DIV/0!</v>
      </c>
      <c r="H32" s="657"/>
      <c r="I32" s="658"/>
      <c r="J32" s="658"/>
      <c r="K32" s="658"/>
      <c r="L32" s="659"/>
      <c r="M32" s="655"/>
      <c r="N32" s="656"/>
      <c r="O32" s="656"/>
      <c r="P32" s="656"/>
      <c r="Q32" s="656"/>
      <c r="R32" s="656"/>
      <c r="S32" s="656"/>
      <c r="T32" s="656"/>
      <c r="U32" s="656"/>
    </row>
    <row r="33" spans="1:21" ht="15" customHeight="1" thickBot="1" x14ac:dyDescent="0.4">
      <c r="A33" s="445" t="s">
        <v>260</v>
      </c>
      <c r="B33" s="446"/>
      <c r="C33" s="446"/>
      <c r="D33" s="447"/>
      <c r="E33" s="515"/>
      <c r="F33" s="425"/>
      <c r="G33" s="438"/>
      <c r="H33" s="455"/>
      <c r="I33" s="184"/>
      <c r="J33" s="184"/>
      <c r="K33" s="184"/>
      <c r="L33" s="456"/>
      <c r="M33" s="655"/>
      <c r="N33" s="656"/>
      <c r="O33" s="656"/>
      <c r="P33" s="656"/>
      <c r="Q33" s="656"/>
      <c r="R33" s="656"/>
      <c r="S33" s="656"/>
      <c r="T33" s="656"/>
      <c r="U33" s="656"/>
    </row>
    <row r="34" spans="1:21" ht="15" customHeight="1" thickBot="1" x14ac:dyDescent="0.4">
      <c r="A34" s="445" t="s">
        <v>261</v>
      </c>
      <c r="B34" s="446"/>
      <c r="C34" s="446"/>
      <c r="D34" s="447"/>
      <c r="E34" s="515"/>
      <c r="F34" s="425"/>
      <c r="G34" s="438"/>
      <c r="H34" s="663"/>
      <c r="I34" s="664"/>
      <c r="J34" s="664"/>
      <c r="K34" s="184"/>
      <c r="L34" s="456"/>
      <c r="M34" s="655"/>
      <c r="N34" s="656"/>
      <c r="O34" s="656"/>
      <c r="P34" s="656"/>
      <c r="Q34" s="656"/>
      <c r="R34" s="656"/>
      <c r="S34" s="656"/>
      <c r="T34" s="656"/>
      <c r="U34" s="656"/>
    </row>
    <row r="35" spans="1:21" ht="15" customHeight="1" thickBot="1" x14ac:dyDescent="0.4">
      <c r="A35" s="445" t="s">
        <v>262</v>
      </c>
      <c r="B35" s="446"/>
      <c r="C35" s="446"/>
      <c r="D35" s="447"/>
      <c r="E35" s="515"/>
      <c r="F35" s="425"/>
      <c r="G35" s="438"/>
      <c r="H35" s="455" t="s">
        <v>294</v>
      </c>
      <c r="I35" s="184"/>
      <c r="J35" s="184"/>
      <c r="K35" s="184"/>
      <c r="L35" s="456"/>
      <c r="M35" s="655"/>
      <c r="N35" s="656"/>
      <c r="O35" s="656"/>
      <c r="P35" s="656"/>
      <c r="Q35" s="656"/>
      <c r="R35" s="656"/>
      <c r="S35" s="656"/>
      <c r="T35" s="656"/>
      <c r="U35" s="656"/>
    </row>
    <row r="36" spans="1:21" ht="15" customHeight="1" thickBot="1" x14ac:dyDescent="0.4">
      <c r="A36" s="445" t="s">
        <v>263</v>
      </c>
      <c r="B36" s="446"/>
      <c r="C36" s="446"/>
      <c r="D36" s="447"/>
      <c r="E36" s="515"/>
      <c r="F36" s="425"/>
      <c r="H36" s="455"/>
      <c r="I36" s="184"/>
      <c r="J36" s="184"/>
      <c r="K36" s="184"/>
      <c r="L36" s="456"/>
      <c r="M36" s="655"/>
      <c r="N36" s="656"/>
      <c r="O36" s="656"/>
      <c r="P36" s="656"/>
      <c r="Q36" s="656"/>
      <c r="R36" s="656"/>
      <c r="S36" s="656"/>
      <c r="T36" s="656"/>
      <c r="U36" s="656"/>
    </row>
    <row r="37" spans="1:21" ht="30" customHeight="1" thickBot="1" x14ac:dyDescent="0.4">
      <c r="A37" s="672" t="s">
        <v>291</v>
      </c>
      <c r="B37" s="673"/>
      <c r="C37" s="673"/>
      <c r="D37" s="674"/>
      <c r="E37" s="515"/>
      <c r="F37" s="425"/>
      <c r="G37" s="438" t="e">
        <f>IF((F37/E37)&gt;3000, 1,"")</f>
        <v>#DIV/0!</v>
      </c>
      <c r="H37" s="455"/>
      <c r="I37" s="184"/>
      <c r="J37" s="184"/>
      <c r="K37" s="184"/>
      <c r="L37" s="456"/>
      <c r="M37" s="655"/>
      <c r="N37" s="656"/>
      <c r="O37" s="656"/>
      <c r="P37" s="656"/>
      <c r="Q37" s="656"/>
      <c r="R37" s="656"/>
      <c r="S37" s="656"/>
      <c r="T37" s="656"/>
      <c r="U37" s="656"/>
    </row>
    <row r="38" spans="1:21" ht="41.4" customHeight="1" thickBot="1" x14ac:dyDescent="0.4">
      <c r="A38" s="445" t="s">
        <v>264</v>
      </c>
      <c r="B38" s="446"/>
      <c r="C38" s="446"/>
      <c r="D38" s="447"/>
      <c r="E38" s="515"/>
      <c r="F38" s="425"/>
      <c r="H38" s="457"/>
      <c r="I38" s="458"/>
      <c r="J38" s="458"/>
      <c r="K38" s="458"/>
      <c r="L38" s="459"/>
      <c r="M38" s="655"/>
      <c r="N38" s="656"/>
      <c r="O38" s="656"/>
      <c r="P38" s="656"/>
      <c r="Q38" s="656"/>
      <c r="R38" s="656"/>
      <c r="S38" s="656"/>
      <c r="T38" s="656"/>
      <c r="U38" s="656"/>
    </row>
    <row r="39" spans="1:21" ht="15" thickBot="1" x14ac:dyDescent="0.4">
      <c r="A39" s="669"/>
      <c r="B39" s="670"/>
      <c r="C39" s="670"/>
      <c r="D39" s="670"/>
      <c r="E39" s="670"/>
      <c r="F39" s="671"/>
    </row>
    <row r="40" spans="1:21" ht="15" thickBot="1" x14ac:dyDescent="0.4">
      <c r="A40" s="434" t="s">
        <v>243</v>
      </c>
      <c r="B40" s="435"/>
      <c r="C40" s="435"/>
      <c r="D40" s="435"/>
      <c r="E40" s="514"/>
      <c r="F40" s="433"/>
    </row>
    <row r="41" spans="1:21" ht="15" thickBot="1" x14ac:dyDescent="0.4">
      <c r="A41" s="445" t="s">
        <v>269</v>
      </c>
      <c r="B41" s="446"/>
      <c r="C41" s="446"/>
      <c r="D41" s="447"/>
      <c r="E41" s="515"/>
      <c r="F41" s="425"/>
    </row>
    <row r="42" spans="1:21" ht="15" thickBot="1" x14ac:dyDescent="0.4">
      <c r="A42" s="445" t="s">
        <v>266</v>
      </c>
      <c r="B42" s="446"/>
      <c r="C42" s="446"/>
      <c r="D42" s="447"/>
      <c r="E42" s="515"/>
      <c r="F42" s="425"/>
    </row>
    <row r="43" spans="1:21" ht="15" thickBot="1" x14ac:dyDescent="0.4">
      <c r="A43" s="445" t="s">
        <v>267</v>
      </c>
      <c r="B43" s="446"/>
      <c r="C43" s="446"/>
      <c r="D43" s="447"/>
      <c r="E43" s="515"/>
      <c r="F43" s="425"/>
    </row>
    <row r="44" spans="1:21" ht="15" thickBot="1" x14ac:dyDescent="0.4">
      <c r="A44" s="445" t="s">
        <v>268</v>
      </c>
      <c r="B44" s="446"/>
      <c r="C44" s="446"/>
      <c r="D44" s="447"/>
      <c r="E44" s="515"/>
      <c r="F44" s="425"/>
    </row>
    <row r="45" spans="1:21" ht="15" thickBot="1" x14ac:dyDescent="0.4">
      <c r="A45" s="445" t="s">
        <v>292</v>
      </c>
      <c r="B45" s="446"/>
      <c r="C45" s="446"/>
      <c r="D45" s="447"/>
      <c r="E45" s="515"/>
      <c r="F45" s="425"/>
    </row>
    <row r="46" spans="1:21" ht="15" thickBot="1" x14ac:dyDescent="0.4">
      <c r="A46" s="445" t="s">
        <v>270</v>
      </c>
      <c r="B46" s="446"/>
      <c r="C46" s="446"/>
      <c r="D46" s="447"/>
      <c r="E46" s="515"/>
      <c r="F46" s="425"/>
    </row>
    <row r="47" spans="1:21" ht="15" thickBot="1" x14ac:dyDescent="0.4">
      <c r="A47" s="445" t="s">
        <v>271</v>
      </c>
      <c r="B47" s="446"/>
      <c r="C47" s="446"/>
      <c r="D47" s="447"/>
      <c r="E47" s="515"/>
      <c r="F47" s="425"/>
    </row>
    <row r="48" spans="1:21" ht="15" thickBot="1" x14ac:dyDescent="0.4">
      <c r="A48" s="445" t="s">
        <v>272</v>
      </c>
      <c r="B48" s="446"/>
      <c r="C48" s="446"/>
      <c r="D48" s="447"/>
      <c r="E48" s="515"/>
      <c r="F48" s="425"/>
    </row>
    <row r="49" spans="1:7" ht="15" thickBot="1" x14ac:dyDescent="0.4">
      <c r="A49" s="445" t="s">
        <v>273</v>
      </c>
      <c r="B49" s="446"/>
      <c r="C49" s="446"/>
      <c r="D49" s="447"/>
      <c r="E49" s="515"/>
      <c r="F49" s="425"/>
    </row>
    <row r="50" spans="1:7" ht="15" thickBot="1" x14ac:dyDescent="0.4">
      <c r="A50" s="669"/>
      <c r="B50" s="670"/>
      <c r="C50" s="670"/>
      <c r="D50" s="670"/>
      <c r="E50" s="670"/>
      <c r="F50" s="671"/>
    </row>
    <row r="51" spans="1:7" ht="15" thickBot="1" x14ac:dyDescent="0.4">
      <c r="A51" s="434" t="s">
        <v>274</v>
      </c>
      <c r="B51" s="435"/>
      <c r="C51" s="435"/>
      <c r="D51" s="435"/>
      <c r="E51" s="514"/>
      <c r="F51" s="433"/>
    </row>
    <row r="52" spans="1:7" ht="15" thickBot="1" x14ac:dyDescent="0.4">
      <c r="A52" s="445" t="s">
        <v>285</v>
      </c>
      <c r="B52" s="446"/>
      <c r="C52" s="446"/>
      <c r="D52" s="447"/>
      <c r="E52" s="515"/>
      <c r="F52" s="425"/>
      <c r="G52" s="438" t="e">
        <f>IF((F52/E52)&gt;150, 1,"")</f>
        <v>#DIV/0!</v>
      </c>
    </row>
    <row r="53" spans="1:7" ht="15" thickBot="1" x14ac:dyDescent="0.4">
      <c r="A53" s="445" t="s">
        <v>289</v>
      </c>
      <c r="B53" s="446"/>
      <c r="C53" s="446"/>
      <c r="D53" s="447"/>
      <c r="E53" s="515"/>
      <c r="F53" s="425"/>
      <c r="G53" s="438" t="e">
        <f>IF((F53/E53)&gt;2000, 1,"")</f>
        <v>#DIV/0!</v>
      </c>
    </row>
    <row r="54" spans="1:7" ht="15" thickBot="1" x14ac:dyDescent="0.4">
      <c r="A54" s="445" t="s">
        <v>287</v>
      </c>
      <c r="B54" s="446"/>
      <c r="C54" s="446"/>
      <c r="D54" s="447"/>
      <c r="E54" s="515"/>
      <c r="F54" s="425"/>
      <c r="G54" s="438" t="e">
        <f>IF((F54/E54)&gt;350, 1,"")</f>
        <v>#DIV/0!</v>
      </c>
    </row>
    <row r="55" spans="1:7" ht="15" thickBot="1" x14ac:dyDescent="0.4">
      <c r="A55" s="445" t="s">
        <v>286</v>
      </c>
      <c r="B55" s="446"/>
      <c r="C55" s="446"/>
      <c r="D55" s="447"/>
      <c r="E55" s="515"/>
      <c r="F55" s="425"/>
      <c r="G55" s="438" t="e">
        <f>IF((F55/E55)&gt;500, 1,"")</f>
        <v>#DIV/0!</v>
      </c>
    </row>
    <row r="56" spans="1:7" ht="15" thickBot="1" x14ac:dyDescent="0.4">
      <c r="A56" s="445" t="s">
        <v>288</v>
      </c>
      <c r="B56" s="446"/>
      <c r="C56" s="446"/>
      <c r="D56" s="447"/>
      <c r="E56" s="515"/>
      <c r="F56" s="425"/>
      <c r="G56" s="438" t="e">
        <f>IF((F56/E56)&gt;100, 1,"")</f>
        <v>#DIV/0!</v>
      </c>
    </row>
    <row r="57" spans="1:7" ht="15" thickBot="1" x14ac:dyDescent="0.4">
      <c r="A57" s="445" t="s">
        <v>284</v>
      </c>
      <c r="B57" s="446"/>
      <c r="C57" s="446"/>
      <c r="D57" s="447"/>
      <c r="E57" s="515"/>
      <c r="F57" s="425"/>
      <c r="G57" s="438" t="e">
        <f>IF((F57/E57)&gt;2500, 1,"")</f>
        <v>#DIV/0!</v>
      </c>
    </row>
    <row r="58" spans="1:7" ht="15" thickBot="1" x14ac:dyDescent="0.4">
      <c r="A58" s="445" t="s">
        <v>275</v>
      </c>
      <c r="B58" s="446"/>
      <c r="C58" s="446"/>
      <c r="D58" s="447"/>
      <c r="E58" s="515"/>
      <c r="F58" s="425"/>
      <c r="G58" s="438"/>
    </row>
    <row r="59" spans="1:7" ht="15" thickBot="1" x14ac:dyDescent="0.4">
      <c r="A59" s="445" t="s">
        <v>276</v>
      </c>
      <c r="B59" s="446"/>
      <c r="C59" s="446"/>
      <c r="D59" s="447"/>
      <c r="E59" s="515"/>
      <c r="F59" s="425"/>
    </row>
    <row r="60" spans="1:7" ht="15" thickBot="1" x14ac:dyDescent="0.4">
      <c r="A60" s="445" t="s">
        <v>277</v>
      </c>
      <c r="B60" s="446"/>
      <c r="C60" s="446"/>
      <c r="D60" s="447"/>
      <c r="E60" s="515"/>
      <c r="F60" s="425"/>
    </row>
    <row r="61" spans="1:7" ht="15" thickBot="1" x14ac:dyDescent="0.4">
      <c r="A61" s="448" t="s">
        <v>228</v>
      </c>
      <c r="B61" s="449"/>
      <c r="C61" s="449"/>
      <c r="D61" s="450"/>
      <c r="E61" s="516"/>
      <c r="F61" s="436">
        <f>SUM(F10:F60)</f>
        <v>0</v>
      </c>
    </row>
    <row r="62" spans="1:7" x14ac:dyDescent="0.35">
      <c r="A62" s="451" t="s">
        <v>296</v>
      </c>
    </row>
  </sheetData>
  <sheetProtection algorithmName="SHA-512" hashValue="dBWUAJzqj58bH8/zdPADmGeN8SFvBO4fubrslyuwStvdK7Dfsu/je29A0fHC+z5Em1jdgIAILNPtehdYT608og==" saltValue="JAGzFYEjtXevQIaZ8ri6mw==" spinCount="100000" sheet="1" selectLockedCells="1"/>
  <mergeCells count="23">
    <mergeCell ref="A50:F50"/>
    <mergeCell ref="A39:F39"/>
    <mergeCell ref="A25:F25"/>
    <mergeCell ref="A37:D37"/>
    <mergeCell ref="H13:K13"/>
    <mergeCell ref="H22:L22"/>
    <mergeCell ref="H23:L23"/>
    <mergeCell ref="H24:L24"/>
    <mergeCell ref="A15:F15"/>
    <mergeCell ref="A1:H1"/>
    <mergeCell ref="H10:K10"/>
    <mergeCell ref="H11:K11"/>
    <mergeCell ref="H12:K12"/>
    <mergeCell ref="A5:H6"/>
    <mergeCell ref="D2:F2"/>
    <mergeCell ref="M29:U38"/>
    <mergeCell ref="H31:L32"/>
    <mergeCell ref="H29:L29"/>
    <mergeCell ref="H34:J34"/>
    <mergeCell ref="H14:K14"/>
    <mergeCell ref="H15:K15"/>
    <mergeCell ref="H20:L20"/>
    <mergeCell ref="H21:L21"/>
  </mergeCells>
  <conditionalFormatting sqref="G32">
    <cfRule type="containsText" dxfId="9" priority="12" operator="containsText" text="1">
      <formula>NOT(ISERROR(SEARCH("1",G32)))</formula>
    </cfRule>
  </conditionalFormatting>
  <conditionalFormatting sqref="G52">
    <cfRule type="containsText" dxfId="8" priority="11" operator="containsText" text="1">
      <formula>NOT(ISERROR(SEARCH("1",G52)))</formula>
    </cfRule>
  </conditionalFormatting>
  <conditionalFormatting sqref="G53">
    <cfRule type="containsText" dxfId="7" priority="10" operator="containsText" text="1">
      <formula>NOT(ISERROR(SEARCH("1",G53)))</formula>
    </cfRule>
  </conditionalFormatting>
  <conditionalFormatting sqref="G54">
    <cfRule type="containsText" dxfId="6" priority="6" operator="containsText" text="1">
      <formula>NOT(ISERROR(SEARCH("1",G54)))</formula>
    </cfRule>
  </conditionalFormatting>
  <conditionalFormatting sqref="G55">
    <cfRule type="containsText" dxfId="5" priority="5" operator="containsText" text="1">
      <formula>NOT(ISERROR(SEARCH("1",G55)))</formula>
    </cfRule>
  </conditionalFormatting>
  <conditionalFormatting sqref="G56">
    <cfRule type="containsText" dxfId="4" priority="4" operator="containsText" text="1">
      <formula>NOT(ISERROR(SEARCH("1",G56)))</formula>
    </cfRule>
  </conditionalFormatting>
  <conditionalFormatting sqref="G57">
    <cfRule type="containsText" dxfId="3" priority="2" operator="containsText" text="1">
      <formula>NOT(ISERROR(SEARCH("1",G57)))</formula>
    </cfRule>
  </conditionalFormatting>
  <conditionalFormatting sqref="G37">
    <cfRule type="containsText" dxfId="2" priority="1" operator="containsText" text="1">
      <formula>NOT(ISERROR(SEARCH("1",G37)))</formula>
    </cfRule>
  </conditionalFormatting>
  <hyperlinks>
    <hyperlink ref="D2" r:id="rId1" location="support" xr:uid="{7644A25B-5CE9-4D01-BADD-38D93F8CC507}"/>
  </hyperlinks>
  <pageMargins left="0.7" right="0.7" top="0.75" bottom="0.75" header="0.3" footer="0.3"/>
  <pageSetup orientation="portrait" r:id="rId2"/>
  <ignoredErrors>
    <ignoredError sqref="L16 F61" unlockedFormula="1"/>
    <ignoredError sqref="G52:G58 G35 G32 G33 G37 G36 G34"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08B0-4988-4F2A-8DC9-559829CC86DF}">
  <sheetPr codeName="Sheet12">
    <tabColor theme="9" tint="-0.249977111117893"/>
  </sheetPr>
  <dimension ref="A1:BA106"/>
  <sheetViews>
    <sheetView showGridLines="0" zoomScaleNormal="100" workbookViewId="0">
      <selection activeCell="A12" sqref="A12"/>
    </sheetView>
  </sheetViews>
  <sheetFormatPr defaultColWidth="9.1796875" defaultRowHeight="14.5" x14ac:dyDescent="0.35"/>
  <cols>
    <col min="1" max="1" width="23" style="196" customWidth="1"/>
    <col min="2" max="2" width="120.54296875" style="196" customWidth="1"/>
    <col min="3" max="3" width="22.54296875" style="196" customWidth="1"/>
    <col min="4" max="4" width="12.54296875" style="196" bestFit="1" customWidth="1"/>
    <col min="5" max="5" width="22.81640625" style="196" hidden="1" customWidth="1"/>
    <col min="6" max="6" width="14.54296875" style="196" customWidth="1"/>
    <col min="7" max="7" width="9.1796875" style="196"/>
    <col min="8" max="8" width="31.453125" style="196" customWidth="1"/>
    <col min="9" max="9" width="15.54296875" style="196" customWidth="1"/>
    <col min="10" max="53" width="9.1796875" style="242"/>
    <col min="54" max="255" width="9.1796875" style="196"/>
    <col min="256" max="256" width="5.453125" style="196" customWidth="1"/>
    <col min="257" max="257" width="23" style="196" customWidth="1"/>
    <col min="258" max="258" width="60.453125" style="196" bestFit="1" customWidth="1"/>
    <col min="259" max="259" width="22.54296875" style="196" customWidth="1"/>
    <col min="260" max="260" width="12.54296875" style="196" bestFit="1" customWidth="1"/>
    <col min="261" max="261" width="20.453125" style="196" customWidth="1"/>
    <col min="262" max="262" width="14.54296875" style="196" customWidth="1"/>
    <col min="263" max="263" width="9.1796875" style="196"/>
    <col min="264" max="264" width="31.453125" style="196" customWidth="1"/>
    <col min="265" max="265" width="15.54296875" style="196" customWidth="1"/>
    <col min="266" max="511" width="9.1796875" style="196"/>
    <col min="512" max="512" width="5.453125" style="196" customWidth="1"/>
    <col min="513" max="513" width="23" style="196" customWidth="1"/>
    <col min="514" max="514" width="60.453125" style="196" bestFit="1" customWidth="1"/>
    <col min="515" max="515" width="22.54296875" style="196" customWidth="1"/>
    <col min="516" max="516" width="12.54296875" style="196" bestFit="1" customWidth="1"/>
    <col min="517" max="517" width="20.453125" style="196" customWidth="1"/>
    <col min="518" max="518" width="14.54296875" style="196" customWidth="1"/>
    <col min="519" max="519" width="9.1796875" style="196"/>
    <col min="520" max="520" width="31.453125" style="196" customWidth="1"/>
    <col min="521" max="521" width="15.54296875" style="196" customWidth="1"/>
    <col min="522" max="767" width="9.1796875" style="196"/>
    <col min="768" max="768" width="5.453125" style="196" customWidth="1"/>
    <col min="769" max="769" width="23" style="196" customWidth="1"/>
    <col min="770" max="770" width="60.453125" style="196" bestFit="1" customWidth="1"/>
    <col min="771" max="771" width="22.54296875" style="196" customWidth="1"/>
    <col min="772" max="772" width="12.54296875" style="196" bestFit="1" customWidth="1"/>
    <col min="773" max="773" width="20.453125" style="196" customWidth="1"/>
    <col min="774" max="774" width="14.54296875" style="196" customWidth="1"/>
    <col min="775" max="775" width="9.1796875" style="196"/>
    <col min="776" max="776" width="31.453125" style="196" customWidth="1"/>
    <col min="777" max="777" width="15.54296875" style="196" customWidth="1"/>
    <col min="778" max="1023" width="9.1796875" style="196"/>
    <col min="1024" max="1024" width="5.453125" style="196" customWidth="1"/>
    <col min="1025" max="1025" width="23" style="196" customWidth="1"/>
    <col min="1026" max="1026" width="60.453125" style="196" bestFit="1" customWidth="1"/>
    <col min="1027" max="1027" width="22.54296875" style="196" customWidth="1"/>
    <col min="1028" max="1028" width="12.54296875" style="196" bestFit="1" customWidth="1"/>
    <col min="1029" max="1029" width="20.453125" style="196" customWidth="1"/>
    <col min="1030" max="1030" width="14.54296875" style="196" customWidth="1"/>
    <col min="1031" max="1031" width="9.1796875" style="196"/>
    <col min="1032" max="1032" width="31.453125" style="196" customWidth="1"/>
    <col min="1033" max="1033" width="15.54296875" style="196" customWidth="1"/>
    <col min="1034" max="1279" width="9.1796875" style="196"/>
    <col min="1280" max="1280" width="5.453125" style="196" customWidth="1"/>
    <col min="1281" max="1281" width="23" style="196" customWidth="1"/>
    <col min="1282" max="1282" width="60.453125" style="196" bestFit="1" customWidth="1"/>
    <col min="1283" max="1283" width="22.54296875" style="196" customWidth="1"/>
    <col min="1284" max="1284" width="12.54296875" style="196" bestFit="1" customWidth="1"/>
    <col min="1285" max="1285" width="20.453125" style="196" customWidth="1"/>
    <col min="1286" max="1286" width="14.54296875" style="196" customWidth="1"/>
    <col min="1287" max="1287" width="9.1796875" style="196"/>
    <col min="1288" max="1288" width="31.453125" style="196" customWidth="1"/>
    <col min="1289" max="1289" width="15.54296875" style="196" customWidth="1"/>
    <col min="1290" max="1535" width="9.1796875" style="196"/>
    <col min="1536" max="1536" width="5.453125" style="196" customWidth="1"/>
    <col min="1537" max="1537" width="23" style="196" customWidth="1"/>
    <col min="1538" max="1538" width="60.453125" style="196" bestFit="1" customWidth="1"/>
    <col min="1539" max="1539" width="22.54296875" style="196" customWidth="1"/>
    <col min="1540" max="1540" width="12.54296875" style="196" bestFit="1" customWidth="1"/>
    <col min="1541" max="1541" width="20.453125" style="196" customWidth="1"/>
    <col min="1542" max="1542" width="14.54296875" style="196" customWidth="1"/>
    <col min="1543" max="1543" width="9.1796875" style="196"/>
    <col min="1544" max="1544" width="31.453125" style="196" customWidth="1"/>
    <col min="1545" max="1545" width="15.54296875" style="196" customWidth="1"/>
    <col min="1546" max="1791" width="9.1796875" style="196"/>
    <col min="1792" max="1792" width="5.453125" style="196" customWidth="1"/>
    <col min="1793" max="1793" width="23" style="196" customWidth="1"/>
    <col min="1794" max="1794" width="60.453125" style="196" bestFit="1" customWidth="1"/>
    <col min="1795" max="1795" width="22.54296875" style="196" customWidth="1"/>
    <col min="1796" max="1796" width="12.54296875" style="196" bestFit="1" customWidth="1"/>
    <col min="1797" max="1797" width="20.453125" style="196" customWidth="1"/>
    <col min="1798" max="1798" width="14.54296875" style="196" customWidth="1"/>
    <col min="1799" max="1799" width="9.1796875" style="196"/>
    <col min="1800" max="1800" width="31.453125" style="196" customWidth="1"/>
    <col min="1801" max="1801" width="15.54296875" style="196" customWidth="1"/>
    <col min="1802" max="2047" width="9.1796875" style="196"/>
    <col min="2048" max="2048" width="5.453125" style="196" customWidth="1"/>
    <col min="2049" max="2049" width="23" style="196" customWidth="1"/>
    <col min="2050" max="2050" width="60.453125" style="196" bestFit="1" customWidth="1"/>
    <col min="2051" max="2051" width="22.54296875" style="196" customWidth="1"/>
    <col min="2052" max="2052" width="12.54296875" style="196" bestFit="1" customWidth="1"/>
    <col min="2053" max="2053" width="20.453125" style="196" customWidth="1"/>
    <col min="2054" max="2054" width="14.54296875" style="196" customWidth="1"/>
    <col min="2055" max="2055" width="9.1796875" style="196"/>
    <col min="2056" max="2056" width="31.453125" style="196" customWidth="1"/>
    <col min="2057" max="2057" width="15.54296875" style="196" customWidth="1"/>
    <col min="2058" max="2303" width="9.1796875" style="196"/>
    <col min="2304" max="2304" width="5.453125" style="196" customWidth="1"/>
    <col min="2305" max="2305" width="23" style="196" customWidth="1"/>
    <col min="2306" max="2306" width="60.453125" style="196" bestFit="1" customWidth="1"/>
    <col min="2307" max="2307" width="22.54296875" style="196" customWidth="1"/>
    <col min="2308" max="2308" width="12.54296875" style="196" bestFit="1" customWidth="1"/>
    <col min="2309" max="2309" width="20.453125" style="196" customWidth="1"/>
    <col min="2310" max="2310" width="14.54296875" style="196" customWidth="1"/>
    <col min="2311" max="2311" width="9.1796875" style="196"/>
    <col min="2312" max="2312" width="31.453125" style="196" customWidth="1"/>
    <col min="2313" max="2313" width="15.54296875" style="196" customWidth="1"/>
    <col min="2314" max="2559" width="9.1796875" style="196"/>
    <col min="2560" max="2560" width="5.453125" style="196" customWidth="1"/>
    <col min="2561" max="2561" width="23" style="196" customWidth="1"/>
    <col min="2562" max="2562" width="60.453125" style="196" bestFit="1" customWidth="1"/>
    <col min="2563" max="2563" width="22.54296875" style="196" customWidth="1"/>
    <col min="2564" max="2564" width="12.54296875" style="196" bestFit="1" customWidth="1"/>
    <col min="2565" max="2565" width="20.453125" style="196" customWidth="1"/>
    <col min="2566" max="2566" width="14.54296875" style="196" customWidth="1"/>
    <col min="2567" max="2567" width="9.1796875" style="196"/>
    <col min="2568" max="2568" width="31.453125" style="196" customWidth="1"/>
    <col min="2569" max="2569" width="15.54296875" style="196" customWidth="1"/>
    <col min="2570" max="2815" width="9.1796875" style="196"/>
    <col min="2816" max="2816" width="5.453125" style="196" customWidth="1"/>
    <col min="2817" max="2817" width="23" style="196" customWidth="1"/>
    <col min="2818" max="2818" width="60.453125" style="196" bestFit="1" customWidth="1"/>
    <col min="2819" max="2819" width="22.54296875" style="196" customWidth="1"/>
    <col min="2820" max="2820" width="12.54296875" style="196" bestFit="1" customWidth="1"/>
    <col min="2821" max="2821" width="20.453125" style="196" customWidth="1"/>
    <col min="2822" max="2822" width="14.54296875" style="196" customWidth="1"/>
    <col min="2823" max="2823" width="9.1796875" style="196"/>
    <col min="2824" max="2824" width="31.453125" style="196" customWidth="1"/>
    <col min="2825" max="2825" width="15.54296875" style="196" customWidth="1"/>
    <col min="2826" max="3071" width="9.1796875" style="196"/>
    <col min="3072" max="3072" width="5.453125" style="196" customWidth="1"/>
    <col min="3073" max="3073" width="23" style="196" customWidth="1"/>
    <col min="3074" max="3074" width="60.453125" style="196" bestFit="1" customWidth="1"/>
    <col min="3075" max="3075" width="22.54296875" style="196" customWidth="1"/>
    <col min="3076" max="3076" width="12.54296875" style="196" bestFit="1" customWidth="1"/>
    <col min="3077" max="3077" width="20.453125" style="196" customWidth="1"/>
    <col min="3078" max="3078" width="14.54296875" style="196" customWidth="1"/>
    <col min="3079" max="3079" width="9.1796875" style="196"/>
    <col min="3080" max="3080" width="31.453125" style="196" customWidth="1"/>
    <col min="3081" max="3081" width="15.54296875" style="196" customWidth="1"/>
    <col min="3082" max="3327" width="9.1796875" style="196"/>
    <col min="3328" max="3328" width="5.453125" style="196" customWidth="1"/>
    <col min="3329" max="3329" width="23" style="196" customWidth="1"/>
    <col min="3330" max="3330" width="60.453125" style="196" bestFit="1" customWidth="1"/>
    <col min="3331" max="3331" width="22.54296875" style="196" customWidth="1"/>
    <col min="3332" max="3332" width="12.54296875" style="196" bestFit="1" customWidth="1"/>
    <col min="3333" max="3333" width="20.453125" style="196" customWidth="1"/>
    <col min="3334" max="3334" width="14.54296875" style="196" customWidth="1"/>
    <col min="3335" max="3335" width="9.1796875" style="196"/>
    <col min="3336" max="3336" width="31.453125" style="196" customWidth="1"/>
    <col min="3337" max="3337" width="15.54296875" style="196" customWidth="1"/>
    <col min="3338" max="3583" width="9.1796875" style="196"/>
    <col min="3584" max="3584" width="5.453125" style="196" customWidth="1"/>
    <col min="3585" max="3585" width="23" style="196" customWidth="1"/>
    <col min="3586" max="3586" width="60.453125" style="196" bestFit="1" customWidth="1"/>
    <col min="3587" max="3587" width="22.54296875" style="196" customWidth="1"/>
    <col min="3588" max="3588" width="12.54296875" style="196" bestFit="1" customWidth="1"/>
    <col min="3589" max="3589" width="20.453125" style="196" customWidth="1"/>
    <col min="3590" max="3590" width="14.54296875" style="196" customWidth="1"/>
    <col min="3591" max="3591" width="9.1796875" style="196"/>
    <col min="3592" max="3592" width="31.453125" style="196" customWidth="1"/>
    <col min="3593" max="3593" width="15.54296875" style="196" customWidth="1"/>
    <col min="3594" max="3839" width="9.1796875" style="196"/>
    <col min="3840" max="3840" width="5.453125" style="196" customWidth="1"/>
    <col min="3841" max="3841" width="23" style="196" customWidth="1"/>
    <col min="3842" max="3842" width="60.453125" style="196" bestFit="1" customWidth="1"/>
    <col min="3843" max="3843" width="22.54296875" style="196" customWidth="1"/>
    <col min="3844" max="3844" width="12.54296875" style="196" bestFit="1" customWidth="1"/>
    <col min="3845" max="3845" width="20.453125" style="196" customWidth="1"/>
    <col min="3846" max="3846" width="14.54296875" style="196" customWidth="1"/>
    <col min="3847" max="3847" width="9.1796875" style="196"/>
    <col min="3848" max="3848" width="31.453125" style="196" customWidth="1"/>
    <col min="3849" max="3849" width="15.54296875" style="196" customWidth="1"/>
    <col min="3850" max="4095" width="9.1796875" style="196"/>
    <col min="4096" max="4096" width="5.453125" style="196" customWidth="1"/>
    <col min="4097" max="4097" width="23" style="196" customWidth="1"/>
    <col min="4098" max="4098" width="60.453125" style="196" bestFit="1" customWidth="1"/>
    <col min="4099" max="4099" width="22.54296875" style="196" customWidth="1"/>
    <col min="4100" max="4100" width="12.54296875" style="196" bestFit="1" customWidth="1"/>
    <col min="4101" max="4101" width="20.453125" style="196" customWidth="1"/>
    <col min="4102" max="4102" width="14.54296875" style="196" customWidth="1"/>
    <col min="4103" max="4103" width="9.1796875" style="196"/>
    <col min="4104" max="4104" width="31.453125" style="196" customWidth="1"/>
    <col min="4105" max="4105" width="15.54296875" style="196" customWidth="1"/>
    <col min="4106" max="4351" width="9.1796875" style="196"/>
    <col min="4352" max="4352" width="5.453125" style="196" customWidth="1"/>
    <col min="4353" max="4353" width="23" style="196" customWidth="1"/>
    <col min="4354" max="4354" width="60.453125" style="196" bestFit="1" customWidth="1"/>
    <col min="4355" max="4355" width="22.54296875" style="196" customWidth="1"/>
    <col min="4356" max="4356" width="12.54296875" style="196" bestFit="1" customWidth="1"/>
    <col min="4357" max="4357" width="20.453125" style="196" customWidth="1"/>
    <col min="4358" max="4358" width="14.54296875" style="196" customWidth="1"/>
    <col min="4359" max="4359" width="9.1796875" style="196"/>
    <col min="4360" max="4360" width="31.453125" style="196" customWidth="1"/>
    <col min="4361" max="4361" width="15.54296875" style="196" customWidth="1"/>
    <col min="4362" max="4607" width="9.1796875" style="196"/>
    <col min="4608" max="4608" width="5.453125" style="196" customWidth="1"/>
    <col min="4609" max="4609" width="23" style="196" customWidth="1"/>
    <col min="4610" max="4610" width="60.453125" style="196" bestFit="1" customWidth="1"/>
    <col min="4611" max="4611" width="22.54296875" style="196" customWidth="1"/>
    <col min="4612" max="4612" width="12.54296875" style="196" bestFit="1" customWidth="1"/>
    <col min="4613" max="4613" width="20.453125" style="196" customWidth="1"/>
    <col min="4614" max="4614" width="14.54296875" style="196" customWidth="1"/>
    <col min="4615" max="4615" width="9.1796875" style="196"/>
    <col min="4616" max="4616" width="31.453125" style="196" customWidth="1"/>
    <col min="4617" max="4617" width="15.54296875" style="196" customWidth="1"/>
    <col min="4618" max="4863" width="9.1796875" style="196"/>
    <col min="4864" max="4864" width="5.453125" style="196" customWidth="1"/>
    <col min="4865" max="4865" width="23" style="196" customWidth="1"/>
    <col min="4866" max="4866" width="60.453125" style="196" bestFit="1" customWidth="1"/>
    <col min="4867" max="4867" width="22.54296875" style="196" customWidth="1"/>
    <col min="4868" max="4868" width="12.54296875" style="196" bestFit="1" customWidth="1"/>
    <col min="4869" max="4869" width="20.453125" style="196" customWidth="1"/>
    <col min="4870" max="4870" width="14.54296875" style="196" customWidth="1"/>
    <col min="4871" max="4871" width="9.1796875" style="196"/>
    <col min="4872" max="4872" width="31.453125" style="196" customWidth="1"/>
    <col min="4873" max="4873" width="15.54296875" style="196" customWidth="1"/>
    <col min="4874" max="5119" width="9.1796875" style="196"/>
    <col min="5120" max="5120" width="5.453125" style="196" customWidth="1"/>
    <col min="5121" max="5121" width="23" style="196" customWidth="1"/>
    <col min="5122" max="5122" width="60.453125" style="196" bestFit="1" customWidth="1"/>
    <col min="5123" max="5123" width="22.54296875" style="196" customWidth="1"/>
    <col min="5124" max="5124" width="12.54296875" style="196" bestFit="1" customWidth="1"/>
    <col min="5125" max="5125" width="20.453125" style="196" customWidth="1"/>
    <col min="5126" max="5126" width="14.54296875" style="196" customWidth="1"/>
    <col min="5127" max="5127" width="9.1796875" style="196"/>
    <col min="5128" max="5128" width="31.453125" style="196" customWidth="1"/>
    <col min="5129" max="5129" width="15.54296875" style="196" customWidth="1"/>
    <col min="5130" max="5375" width="9.1796875" style="196"/>
    <col min="5376" max="5376" width="5.453125" style="196" customWidth="1"/>
    <col min="5377" max="5377" width="23" style="196" customWidth="1"/>
    <col min="5378" max="5378" width="60.453125" style="196" bestFit="1" customWidth="1"/>
    <col min="5379" max="5379" width="22.54296875" style="196" customWidth="1"/>
    <col min="5380" max="5380" width="12.54296875" style="196" bestFit="1" customWidth="1"/>
    <col min="5381" max="5381" width="20.453125" style="196" customWidth="1"/>
    <col min="5382" max="5382" width="14.54296875" style="196" customWidth="1"/>
    <col min="5383" max="5383" width="9.1796875" style="196"/>
    <col min="5384" max="5384" width="31.453125" style="196" customWidth="1"/>
    <col min="5385" max="5385" width="15.54296875" style="196" customWidth="1"/>
    <col min="5386" max="5631" width="9.1796875" style="196"/>
    <col min="5632" max="5632" width="5.453125" style="196" customWidth="1"/>
    <col min="5633" max="5633" width="23" style="196" customWidth="1"/>
    <col min="5634" max="5634" width="60.453125" style="196" bestFit="1" customWidth="1"/>
    <col min="5635" max="5635" width="22.54296875" style="196" customWidth="1"/>
    <col min="5636" max="5636" width="12.54296875" style="196" bestFit="1" customWidth="1"/>
    <col min="5637" max="5637" width="20.453125" style="196" customWidth="1"/>
    <col min="5638" max="5638" width="14.54296875" style="196" customWidth="1"/>
    <col min="5639" max="5639" width="9.1796875" style="196"/>
    <col min="5640" max="5640" width="31.453125" style="196" customWidth="1"/>
    <col min="5641" max="5641" width="15.54296875" style="196" customWidth="1"/>
    <col min="5642" max="5887" width="9.1796875" style="196"/>
    <col min="5888" max="5888" width="5.453125" style="196" customWidth="1"/>
    <col min="5889" max="5889" width="23" style="196" customWidth="1"/>
    <col min="5890" max="5890" width="60.453125" style="196" bestFit="1" customWidth="1"/>
    <col min="5891" max="5891" width="22.54296875" style="196" customWidth="1"/>
    <col min="5892" max="5892" width="12.54296875" style="196" bestFit="1" customWidth="1"/>
    <col min="5893" max="5893" width="20.453125" style="196" customWidth="1"/>
    <col min="5894" max="5894" width="14.54296875" style="196" customWidth="1"/>
    <col min="5895" max="5895" width="9.1796875" style="196"/>
    <col min="5896" max="5896" width="31.453125" style="196" customWidth="1"/>
    <col min="5897" max="5897" width="15.54296875" style="196" customWidth="1"/>
    <col min="5898" max="6143" width="9.1796875" style="196"/>
    <col min="6144" max="6144" width="5.453125" style="196" customWidth="1"/>
    <col min="6145" max="6145" width="23" style="196" customWidth="1"/>
    <col min="6146" max="6146" width="60.453125" style="196" bestFit="1" customWidth="1"/>
    <col min="6147" max="6147" width="22.54296875" style="196" customWidth="1"/>
    <col min="6148" max="6148" width="12.54296875" style="196" bestFit="1" customWidth="1"/>
    <col min="6149" max="6149" width="20.453125" style="196" customWidth="1"/>
    <col min="6150" max="6150" width="14.54296875" style="196" customWidth="1"/>
    <col min="6151" max="6151" width="9.1796875" style="196"/>
    <col min="6152" max="6152" width="31.453125" style="196" customWidth="1"/>
    <col min="6153" max="6153" width="15.54296875" style="196" customWidth="1"/>
    <col min="6154" max="6399" width="9.1796875" style="196"/>
    <col min="6400" max="6400" width="5.453125" style="196" customWidth="1"/>
    <col min="6401" max="6401" width="23" style="196" customWidth="1"/>
    <col min="6402" max="6402" width="60.453125" style="196" bestFit="1" customWidth="1"/>
    <col min="6403" max="6403" width="22.54296875" style="196" customWidth="1"/>
    <col min="6404" max="6404" width="12.54296875" style="196" bestFit="1" customWidth="1"/>
    <col min="6405" max="6405" width="20.453125" style="196" customWidth="1"/>
    <col min="6406" max="6406" width="14.54296875" style="196" customWidth="1"/>
    <col min="6407" max="6407" width="9.1796875" style="196"/>
    <col min="6408" max="6408" width="31.453125" style="196" customWidth="1"/>
    <col min="6409" max="6409" width="15.54296875" style="196" customWidth="1"/>
    <col min="6410" max="6655" width="9.1796875" style="196"/>
    <col min="6656" max="6656" width="5.453125" style="196" customWidth="1"/>
    <col min="6657" max="6657" width="23" style="196" customWidth="1"/>
    <col min="6658" max="6658" width="60.453125" style="196" bestFit="1" customWidth="1"/>
    <col min="6659" max="6659" width="22.54296875" style="196" customWidth="1"/>
    <col min="6660" max="6660" width="12.54296875" style="196" bestFit="1" customWidth="1"/>
    <col min="6661" max="6661" width="20.453125" style="196" customWidth="1"/>
    <col min="6662" max="6662" width="14.54296875" style="196" customWidth="1"/>
    <col min="6663" max="6663" width="9.1796875" style="196"/>
    <col min="6664" max="6664" width="31.453125" style="196" customWidth="1"/>
    <col min="6665" max="6665" width="15.54296875" style="196" customWidth="1"/>
    <col min="6666" max="6911" width="9.1796875" style="196"/>
    <col min="6912" max="6912" width="5.453125" style="196" customWidth="1"/>
    <col min="6913" max="6913" width="23" style="196" customWidth="1"/>
    <col min="6914" max="6914" width="60.453125" style="196" bestFit="1" customWidth="1"/>
    <col min="6915" max="6915" width="22.54296875" style="196" customWidth="1"/>
    <col min="6916" max="6916" width="12.54296875" style="196" bestFit="1" customWidth="1"/>
    <col min="6917" max="6917" width="20.453125" style="196" customWidth="1"/>
    <col min="6918" max="6918" width="14.54296875" style="196" customWidth="1"/>
    <col min="6919" max="6919" width="9.1796875" style="196"/>
    <col min="6920" max="6920" width="31.453125" style="196" customWidth="1"/>
    <col min="6921" max="6921" width="15.54296875" style="196" customWidth="1"/>
    <col min="6922" max="7167" width="9.1796875" style="196"/>
    <col min="7168" max="7168" width="5.453125" style="196" customWidth="1"/>
    <col min="7169" max="7169" width="23" style="196" customWidth="1"/>
    <col min="7170" max="7170" width="60.453125" style="196" bestFit="1" customWidth="1"/>
    <col min="7171" max="7171" width="22.54296875" style="196" customWidth="1"/>
    <col min="7172" max="7172" width="12.54296875" style="196" bestFit="1" customWidth="1"/>
    <col min="7173" max="7173" width="20.453125" style="196" customWidth="1"/>
    <col min="7174" max="7174" width="14.54296875" style="196" customWidth="1"/>
    <col min="7175" max="7175" width="9.1796875" style="196"/>
    <col min="7176" max="7176" width="31.453125" style="196" customWidth="1"/>
    <col min="7177" max="7177" width="15.54296875" style="196" customWidth="1"/>
    <col min="7178" max="7423" width="9.1796875" style="196"/>
    <col min="7424" max="7424" width="5.453125" style="196" customWidth="1"/>
    <col min="7425" max="7425" width="23" style="196" customWidth="1"/>
    <col min="7426" max="7426" width="60.453125" style="196" bestFit="1" customWidth="1"/>
    <col min="7427" max="7427" width="22.54296875" style="196" customWidth="1"/>
    <col min="7428" max="7428" width="12.54296875" style="196" bestFit="1" customWidth="1"/>
    <col min="7429" max="7429" width="20.453125" style="196" customWidth="1"/>
    <col min="7430" max="7430" width="14.54296875" style="196" customWidth="1"/>
    <col min="7431" max="7431" width="9.1796875" style="196"/>
    <col min="7432" max="7432" width="31.453125" style="196" customWidth="1"/>
    <col min="7433" max="7433" width="15.54296875" style="196" customWidth="1"/>
    <col min="7434" max="7679" width="9.1796875" style="196"/>
    <col min="7680" max="7680" width="5.453125" style="196" customWidth="1"/>
    <col min="7681" max="7681" width="23" style="196" customWidth="1"/>
    <col min="7682" max="7682" width="60.453125" style="196" bestFit="1" customWidth="1"/>
    <col min="7683" max="7683" width="22.54296875" style="196" customWidth="1"/>
    <col min="7684" max="7684" width="12.54296875" style="196" bestFit="1" customWidth="1"/>
    <col min="7685" max="7685" width="20.453125" style="196" customWidth="1"/>
    <col min="7686" max="7686" width="14.54296875" style="196" customWidth="1"/>
    <col min="7687" max="7687" width="9.1796875" style="196"/>
    <col min="7688" max="7688" width="31.453125" style="196" customWidth="1"/>
    <col min="7689" max="7689" width="15.54296875" style="196" customWidth="1"/>
    <col min="7690" max="7935" width="9.1796875" style="196"/>
    <col min="7936" max="7936" width="5.453125" style="196" customWidth="1"/>
    <col min="7937" max="7937" width="23" style="196" customWidth="1"/>
    <col min="7938" max="7938" width="60.453125" style="196" bestFit="1" customWidth="1"/>
    <col min="7939" max="7939" width="22.54296875" style="196" customWidth="1"/>
    <col min="7940" max="7940" width="12.54296875" style="196" bestFit="1" customWidth="1"/>
    <col min="7941" max="7941" width="20.453125" style="196" customWidth="1"/>
    <col min="7942" max="7942" width="14.54296875" style="196" customWidth="1"/>
    <col min="7943" max="7943" width="9.1796875" style="196"/>
    <col min="7944" max="7944" width="31.453125" style="196" customWidth="1"/>
    <col min="7945" max="7945" width="15.54296875" style="196" customWidth="1"/>
    <col min="7946" max="8191" width="9.1796875" style="196"/>
    <col min="8192" max="8192" width="5.453125" style="196" customWidth="1"/>
    <col min="8193" max="8193" width="23" style="196" customWidth="1"/>
    <col min="8194" max="8194" width="60.453125" style="196" bestFit="1" customWidth="1"/>
    <col min="8195" max="8195" width="22.54296875" style="196" customWidth="1"/>
    <col min="8196" max="8196" width="12.54296875" style="196" bestFit="1" customWidth="1"/>
    <col min="8197" max="8197" width="20.453125" style="196" customWidth="1"/>
    <col min="8198" max="8198" width="14.54296875" style="196" customWidth="1"/>
    <col min="8199" max="8199" width="9.1796875" style="196"/>
    <col min="8200" max="8200" width="31.453125" style="196" customWidth="1"/>
    <col min="8201" max="8201" width="15.54296875" style="196" customWidth="1"/>
    <col min="8202" max="8447" width="9.1796875" style="196"/>
    <col min="8448" max="8448" width="5.453125" style="196" customWidth="1"/>
    <col min="8449" max="8449" width="23" style="196" customWidth="1"/>
    <col min="8450" max="8450" width="60.453125" style="196" bestFit="1" customWidth="1"/>
    <col min="8451" max="8451" width="22.54296875" style="196" customWidth="1"/>
    <col min="8452" max="8452" width="12.54296875" style="196" bestFit="1" customWidth="1"/>
    <col min="8453" max="8453" width="20.453125" style="196" customWidth="1"/>
    <col min="8454" max="8454" width="14.54296875" style="196" customWidth="1"/>
    <col min="8455" max="8455" width="9.1796875" style="196"/>
    <col min="8456" max="8456" width="31.453125" style="196" customWidth="1"/>
    <col min="8457" max="8457" width="15.54296875" style="196" customWidth="1"/>
    <col min="8458" max="8703" width="9.1796875" style="196"/>
    <col min="8704" max="8704" width="5.453125" style="196" customWidth="1"/>
    <col min="8705" max="8705" width="23" style="196" customWidth="1"/>
    <col min="8706" max="8706" width="60.453125" style="196" bestFit="1" customWidth="1"/>
    <col min="8707" max="8707" width="22.54296875" style="196" customWidth="1"/>
    <col min="8708" max="8708" width="12.54296875" style="196" bestFit="1" customWidth="1"/>
    <col min="8709" max="8709" width="20.453125" style="196" customWidth="1"/>
    <col min="8710" max="8710" width="14.54296875" style="196" customWidth="1"/>
    <col min="8711" max="8711" width="9.1796875" style="196"/>
    <col min="8712" max="8712" width="31.453125" style="196" customWidth="1"/>
    <col min="8713" max="8713" width="15.54296875" style="196" customWidth="1"/>
    <col min="8714" max="8959" width="9.1796875" style="196"/>
    <col min="8960" max="8960" width="5.453125" style="196" customWidth="1"/>
    <col min="8961" max="8961" width="23" style="196" customWidth="1"/>
    <col min="8962" max="8962" width="60.453125" style="196" bestFit="1" customWidth="1"/>
    <col min="8963" max="8963" width="22.54296875" style="196" customWidth="1"/>
    <col min="8964" max="8964" width="12.54296875" style="196" bestFit="1" customWidth="1"/>
    <col min="8965" max="8965" width="20.453125" style="196" customWidth="1"/>
    <col min="8966" max="8966" width="14.54296875" style="196" customWidth="1"/>
    <col min="8967" max="8967" width="9.1796875" style="196"/>
    <col min="8968" max="8968" width="31.453125" style="196" customWidth="1"/>
    <col min="8969" max="8969" width="15.54296875" style="196" customWidth="1"/>
    <col min="8970" max="9215" width="9.1796875" style="196"/>
    <col min="9216" max="9216" width="5.453125" style="196" customWidth="1"/>
    <col min="9217" max="9217" width="23" style="196" customWidth="1"/>
    <col min="9218" max="9218" width="60.453125" style="196" bestFit="1" customWidth="1"/>
    <col min="9219" max="9219" width="22.54296875" style="196" customWidth="1"/>
    <col min="9220" max="9220" width="12.54296875" style="196" bestFit="1" customWidth="1"/>
    <col min="9221" max="9221" width="20.453125" style="196" customWidth="1"/>
    <col min="9222" max="9222" width="14.54296875" style="196" customWidth="1"/>
    <col min="9223" max="9223" width="9.1796875" style="196"/>
    <col min="9224" max="9224" width="31.453125" style="196" customWidth="1"/>
    <col min="9225" max="9225" width="15.54296875" style="196" customWidth="1"/>
    <col min="9226" max="9471" width="9.1796875" style="196"/>
    <col min="9472" max="9472" width="5.453125" style="196" customWidth="1"/>
    <col min="9473" max="9473" width="23" style="196" customWidth="1"/>
    <col min="9474" max="9474" width="60.453125" style="196" bestFit="1" customWidth="1"/>
    <col min="9475" max="9475" width="22.54296875" style="196" customWidth="1"/>
    <col min="9476" max="9476" width="12.54296875" style="196" bestFit="1" customWidth="1"/>
    <col min="9477" max="9477" width="20.453125" style="196" customWidth="1"/>
    <col min="9478" max="9478" width="14.54296875" style="196" customWidth="1"/>
    <col min="9479" max="9479" width="9.1796875" style="196"/>
    <col min="9480" max="9480" width="31.453125" style="196" customWidth="1"/>
    <col min="9481" max="9481" width="15.54296875" style="196" customWidth="1"/>
    <col min="9482" max="9727" width="9.1796875" style="196"/>
    <col min="9728" max="9728" width="5.453125" style="196" customWidth="1"/>
    <col min="9729" max="9729" width="23" style="196" customWidth="1"/>
    <col min="9730" max="9730" width="60.453125" style="196" bestFit="1" customWidth="1"/>
    <col min="9731" max="9731" width="22.54296875" style="196" customWidth="1"/>
    <col min="9732" max="9732" width="12.54296875" style="196" bestFit="1" customWidth="1"/>
    <col min="9733" max="9733" width="20.453125" style="196" customWidth="1"/>
    <col min="9734" max="9734" width="14.54296875" style="196" customWidth="1"/>
    <col min="9735" max="9735" width="9.1796875" style="196"/>
    <col min="9736" max="9736" width="31.453125" style="196" customWidth="1"/>
    <col min="9737" max="9737" width="15.54296875" style="196" customWidth="1"/>
    <col min="9738" max="9983" width="9.1796875" style="196"/>
    <col min="9984" max="9984" width="5.453125" style="196" customWidth="1"/>
    <col min="9985" max="9985" width="23" style="196" customWidth="1"/>
    <col min="9986" max="9986" width="60.453125" style="196" bestFit="1" customWidth="1"/>
    <col min="9987" max="9987" width="22.54296875" style="196" customWidth="1"/>
    <col min="9988" max="9988" width="12.54296875" style="196" bestFit="1" customWidth="1"/>
    <col min="9989" max="9989" width="20.453125" style="196" customWidth="1"/>
    <col min="9990" max="9990" width="14.54296875" style="196" customWidth="1"/>
    <col min="9991" max="9991" width="9.1796875" style="196"/>
    <col min="9992" max="9992" width="31.453125" style="196" customWidth="1"/>
    <col min="9993" max="9993" width="15.54296875" style="196" customWidth="1"/>
    <col min="9994" max="10239" width="9.1796875" style="196"/>
    <col min="10240" max="10240" width="5.453125" style="196" customWidth="1"/>
    <col min="10241" max="10241" width="23" style="196" customWidth="1"/>
    <col min="10242" max="10242" width="60.453125" style="196" bestFit="1" customWidth="1"/>
    <col min="10243" max="10243" width="22.54296875" style="196" customWidth="1"/>
    <col min="10244" max="10244" width="12.54296875" style="196" bestFit="1" customWidth="1"/>
    <col min="10245" max="10245" width="20.453125" style="196" customWidth="1"/>
    <col min="10246" max="10246" width="14.54296875" style="196" customWidth="1"/>
    <col min="10247" max="10247" width="9.1796875" style="196"/>
    <col min="10248" max="10248" width="31.453125" style="196" customWidth="1"/>
    <col min="10249" max="10249" width="15.54296875" style="196" customWidth="1"/>
    <col min="10250" max="10495" width="9.1796875" style="196"/>
    <col min="10496" max="10496" width="5.453125" style="196" customWidth="1"/>
    <col min="10497" max="10497" width="23" style="196" customWidth="1"/>
    <col min="10498" max="10498" width="60.453125" style="196" bestFit="1" customWidth="1"/>
    <col min="10499" max="10499" width="22.54296875" style="196" customWidth="1"/>
    <col min="10500" max="10500" width="12.54296875" style="196" bestFit="1" customWidth="1"/>
    <col min="10501" max="10501" width="20.453125" style="196" customWidth="1"/>
    <col min="10502" max="10502" width="14.54296875" style="196" customWidth="1"/>
    <col min="10503" max="10503" width="9.1796875" style="196"/>
    <col min="10504" max="10504" width="31.453125" style="196" customWidth="1"/>
    <col min="10505" max="10505" width="15.54296875" style="196" customWidth="1"/>
    <col min="10506" max="10751" width="9.1796875" style="196"/>
    <col min="10752" max="10752" width="5.453125" style="196" customWidth="1"/>
    <col min="10753" max="10753" width="23" style="196" customWidth="1"/>
    <col min="10754" max="10754" width="60.453125" style="196" bestFit="1" customWidth="1"/>
    <col min="10755" max="10755" width="22.54296875" style="196" customWidth="1"/>
    <col min="10756" max="10756" width="12.54296875" style="196" bestFit="1" customWidth="1"/>
    <col min="10757" max="10757" width="20.453125" style="196" customWidth="1"/>
    <col min="10758" max="10758" width="14.54296875" style="196" customWidth="1"/>
    <col min="10759" max="10759" width="9.1796875" style="196"/>
    <col min="10760" max="10760" width="31.453125" style="196" customWidth="1"/>
    <col min="10761" max="10761" width="15.54296875" style="196" customWidth="1"/>
    <col min="10762" max="11007" width="9.1796875" style="196"/>
    <col min="11008" max="11008" width="5.453125" style="196" customWidth="1"/>
    <col min="11009" max="11009" width="23" style="196" customWidth="1"/>
    <col min="11010" max="11010" width="60.453125" style="196" bestFit="1" customWidth="1"/>
    <col min="11011" max="11011" width="22.54296875" style="196" customWidth="1"/>
    <col min="11012" max="11012" width="12.54296875" style="196" bestFit="1" customWidth="1"/>
    <col min="11013" max="11013" width="20.453125" style="196" customWidth="1"/>
    <col min="11014" max="11014" width="14.54296875" style="196" customWidth="1"/>
    <col min="11015" max="11015" width="9.1796875" style="196"/>
    <col min="11016" max="11016" width="31.453125" style="196" customWidth="1"/>
    <col min="11017" max="11017" width="15.54296875" style="196" customWidth="1"/>
    <col min="11018" max="11263" width="9.1796875" style="196"/>
    <col min="11264" max="11264" width="5.453125" style="196" customWidth="1"/>
    <col min="11265" max="11265" width="23" style="196" customWidth="1"/>
    <col min="11266" max="11266" width="60.453125" style="196" bestFit="1" customWidth="1"/>
    <col min="11267" max="11267" width="22.54296875" style="196" customWidth="1"/>
    <col min="11268" max="11268" width="12.54296875" style="196" bestFit="1" customWidth="1"/>
    <col min="11269" max="11269" width="20.453125" style="196" customWidth="1"/>
    <col min="11270" max="11270" width="14.54296875" style="196" customWidth="1"/>
    <col min="11271" max="11271" width="9.1796875" style="196"/>
    <col min="11272" max="11272" width="31.453125" style="196" customWidth="1"/>
    <col min="11273" max="11273" width="15.54296875" style="196" customWidth="1"/>
    <col min="11274" max="11519" width="9.1796875" style="196"/>
    <col min="11520" max="11520" width="5.453125" style="196" customWidth="1"/>
    <col min="11521" max="11521" width="23" style="196" customWidth="1"/>
    <col min="11522" max="11522" width="60.453125" style="196" bestFit="1" customWidth="1"/>
    <col min="11523" max="11523" width="22.54296875" style="196" customWidth="1"/>
    <col min="11524" max="11524" width="12.54296875" style="196" bestFit="1" customWidth="1"/>
    <col min="11525" max="11525" width="20.453125" style="196" customWidth="1"/>
    <col min="11526" max="11526" width="14.54296875" style="196" customWidth="1"/>
    <col min="11527" max="11527" width="9.1796875" style="196"/>
    <col min="11528" max="11528" width="31.453125" style="196" customWidth="1"/>
    <col min="11529" max="11529" width="15.54296875" style="196" customWidth="1"/>
    <col min="11530" max="11775" width="9.1796875" style="196"/>
    <col min="11776" max="11776" width="5.453125" style="196" customWidth="1"/>
    <col min="11777" max="11777" width="23" style="196" customWidth="1"/>
    <col min="11778" max="11778" width="60.453125" style="196" bestFit="1" customWidth="1"/>
    <col min="11779" max="11779" width="22.54296875" style="196" customWidth="1"/>
    <col min="11780" max="11780" width="12.54296875" style="196" bestFit="1" customWidth="1"/>
    <col min="11781" max="11781" width="20.453125" style="196" customWidth="1"/>
    <col min="11782" max="11782" width="14.54296875" style="196" customWidth="1"/>
    <col min="11783" max="11783" width="9.1796875" style="196"/>
    <col min="11784" max="11784" width="31.453125" style="196" customWidth="1"/>
    <col min="11785" max="11785" width="15.54296875" style="196" customWidth="1"/>
    <col min="11786" max="12031" width="9.1796875" style="196"/>
    <col min="12032" max="12032" width="5.453125" style="196" customWidth="1"/>
    <col min="12033" max="12033" width="23" style="196" customWidth="1"/>
    <col min="12034" max="12034" width="60.453125" style="196" bestFit="1" customWidth="1"/>
    <col min="12035" max="12035" width="22.54296875" style="196" customWidth="1"/>
    <col min="12036" max="12036" width="12.54296875" style="196" bestFit="1" customWidth="1"/>
    <col min="12037" max="12037" width="20.453125" style="196" customWidth="1"/>
    <col min="12038" max="12038" width="14.54296875" style="196" customWidth="1"/>
    <col min="12039" max="12039" width="9.1796875" style="196"/>
    <col min="12040" max="12040" width="31.453125" style="196" customWidth="1"/>
    <col min="12041" max="12041" width="15.54296875" style="196" customWidth="1"/>
    <col min="12042" max="12287" width="9.1796875" style="196"/>
    <col min="12288" max="12288" width="5.453125" style="196" customWidth="1"/>
    <col min="12289" max="12289" width="23" style="196" customWidth="1"/>
    <col min="12290" max="12290" width="60.453125" style="196" bestFit="1" customWidth="1"/>
    <col min="12291" max="12291" width="22.54296875" style="196" customWidth="1"/>
    <col min="12292" max="12292" width="12.54296875" style="196" bestFit="1" customWidth="1"/>
    <col min="12293" max="12293" width="20.453125" style="196" customWidth="1"/>
    <col min="12294" max="12294" width="14.54296875" style="196" customWidth="1"/>
    <col min="12295" max="12295" width="9.1796875" style="196"/>
    <col min="12296" max="12296" width="31.453125" style="196" customWidth="1"/>
    <col min="12297" max="12297" width="15.54296875" style="196" customWidth="1"/>
    <col min="12298" max="12543" width="9.1796875" style="196"/>
    <col min="12544" max="12544" width="5.453125" style="196" customWidth="1"/>
    <col min="12545" max="12545" width="23" style="196" customWidth="1"/>
    <col min="12546" max="12546" width="60.453125" style="196" bestFit="1" customWidth="1"/>
    <col min="12547" max="12547" width="22.54296875" style="196" customWidth="1"/>
    <col min="12548" max="12548" width="12.54296875" style="196" bestFit="1" customWidth="1"/>
    <col min="12549" max="12549" width="20.453125" style="196" customWidth="1"/>
    <col min="12550" max="12550" width="14.54296875" style="196" customWidth="1"/>
    <col min="12551" max="12551" width="9.1796875" style="196"/>
    <col min="12552" max="12552" width="31.453125" style="196" customWidth="1"/>
    <col min="12553" max="12553" width="15.54296875" style="196" customWidth="1"/>
    <col min="12554" max="12799" width="9.1796875" style="196"/>
    <col min="12800" max="12800" width="5.453125" style="196" customWidth="1"/>
    <col min="12801" max="12801" width="23" style="196" customWidth="1"/>
    <col min="12802" max="12802" width="60.453125" style="196" bestFit="1" customWidth="1"/>
    <col min="12803" max="12803" width="22.54296875" style="196" customWidth="1"/>
    <col min="12804" max="12804" width="12.54296875" style="196" bestFit="1" customWidth="1"/>
    <col min="12805" max="12805" width="20.453125" style="196" customWidth="1"/>
    <col min="12806" max="12806" width="14.54296875" style="196" customWidth="1"/>
    <col min="12807" max="12807" width="9.1796875" style="196"/>
    <col min="12808" max="12808" width="31.453125" style="196" customWidth="1"/>
    <col min="12809" max="12809" width="15.54296875" style="196" customWidth="1"/>
    <col min="12810" max="13055" width="9.1796875" style="196"/>
    <col min="13056" max="13056" width="5.453125" style="196" customWidth="1"/>
    <col min="13057" max="13057" width="23" style="196" customWidth="1"/>
    <col min="13058" max="13058" width="60.453125" style="196" bestFit="1" customWidth="1"/>
    <col min="13059" max="13059" width="22.54296875" style="196" customWidth="1"/>
    <col min="13060" max="13060" width="12.54296875" style="196" bestFit="1" customWidth="1"/>
    <col min="13061" max="13061" width="20.453125" style="196" customWidth="1"/>
    <col min="13062" max="13062" width="14.54296875" style="196" customWidth="1"/>
    <col min="13063" max="13063" width="9.1796875" style="196"/>
    <col min="13064" max="13064" width="31.453125" style="196" customWidth="1"/>
    <col min="13065" max="13065" width="15.54296875" style="196" customWidth="1"/>
    <col min="13066" max="13311" width="9.1796875" style="196"/>
    <col min="13312" max="13312" width="5.453125" style="196" customWidth="1"/>
    <col min="13313" max="13313" width="23" style="196" customWidth="1"/>
    <col min="13314" max="13314" width="60.453125" style="196" bestFit="1" customWidth="1"/>
    <col min="13315" max="13315" width="22.54296875" style="196" customWidth="1"/>
    <col min="13316" max="13316" width="12.54296875" style="196" bestFit="1" customWidth="1"/>
    <col min="13317" max="13317" width="20.453125" style="196" customWidth="1"/>
    <col min="13318" max="13318" width="14.54296875" style="196" customWidth="1"/>
    <col min="13319" max="13319" width="9.1796875" style="196"/>
    <col min="13320" max="13320" width="31.453125" style="196" customWidth="1"/>
    <col min="13321" max="13321" width="15.54296875" style="196" customWidth="1"/>
    <col min="13322" max="13567" width="9.1796875" style="196"/>
    <col min="13568" max="13568" width="5.453125" style="196" customWidth="1"/>
    <col min="13569" max="13569" width="23" style="196" customWidth="1"/>
    <col min="13570" max="13570" width="60.453125" style="196" bestFit="1" customWidth="1"/>
    <col min="13571" max="13571" width="22.54296875" style="196" customWidth="1"/>
    <col min="13572" max="13572" width="12.54296875" style="196" bestFit="1" customWidth="1"/>
    <col min="13573" max="13573" width="20.453125" style="196" customWidth="1"/>
    <col min="13574" max="13574" width="14.54296875" style="196" customWidth="1"/>
    <col min="13575" max="13575" width="9.1796875" style="196"/>
    <col min="13576" max="13576" width="31.453125" style="196" customWidth="1"/>
    <col min="13577" max="13577" width="15.54296875" style="196" customWidth="1"/>
    <col min="13578" max="13823" width="9.1796875" style="196"/>
    <col min="13824" max="13824" width="5.453125" style="196" customWidth="1"/>
    <col min="13825" max="13825" width="23" style="196" customWidth="1"/>
    <col min="13826" max="13826" width="60.453125" style="196" bestFit="1" customWidth="1"/>
    <col min="13827" max="13827" width="22.54296875" style="196" customWidth="1"/>
    <col min="13828" max="13828" width="12.54296875" style="196" bestFit="1" customWidth="1"/>
    <col min="13829" max="13829" width="20.453125" style="196" customWidth="1"/>
    <col min="13830" max="13830" width="14.54296875" style="196" customWidth="1"/>
    <col min="13831" max="13831" width="9.1796875" style="196"/>
    <col min="13832" max="13832" width="31.453125" style="196" customWidth="1"/>
    <col min="13833" max="13833" width="15.54296875" style="196" customWidth="1"/>
    <col min="13834" max="14079" width="9.1796875" style="196"/>
    <col min="14080" max="14080" width="5.453125" style="196" customWidth="1"/>
    <col min="14081" max="14081" width="23" style="196" customWidth="1"/>
    <col min="14082" max="14082" width="60.453125" style="196" bestFit="1" customWidth="1"/>
    <col min="14083" max="14083" width="22.54296875" style="196" customWidth="1"/>
    <col min="14084" max="14084" width="12.54296875" style="196" bestFit="1" customWidth="1"/>
    <col min="14085" max="14085" width="20.453125" style="196" customWidth="1"/>
    <col min="14086" max="14086" width="14.54296875" style="196" customWidth="1"/>
    <col min="14087" max="14087" width="9.1796875" style="196"/>
    <col min="14088" max="14088" width="31.453125" style="196" customWidth="1"/>
    <col min="14089" max="14089" width="15.54296875" style="196" customWidth="1"/>
    <col min="14090" max="14335" width="9.1796875" style="196"/>
    <col min="14336" max="14336" width="5.453125" style="196" customWidth="1"/>
    <col min="14337" max="14337" width="23" style="196" customWidth="1"/>
    <col min="14338" max="14338" width="60.453125" style="196" bestFit="1" customWidth="1"/>
    <col min="14339" max="14339" width="22.54296875" style="196" customWidth="1"/>
    <col min="14340" max="14340" width="12.54296875" style="196" bestFit="1" customWidth="1"/>
    <col min="14341" max="14341" width="20.453125" style="196" customWidth="1"/>
    <col min="14342" max="14342" width="14.54296875" style="196" customWidth="1"/>
    <col min="14343" max="14343" width="9.1796875" style="196"/>
    <col min="14344" max="14344" width="31.453125" style="196" customWidth="1"/>
    <col min="14345" max="14345" width="15.54296875" style="196" customWidth="1"/>
    <col min="14346" max="14591" width="9.1796875" style="196"/>
    <col min="14592" max="14592" width="5.453125" style="196" customWidth="1"/>
    <col min="14593" max="14593" width="23" style="196" customWidth="1"/>
    <col min="14594" max="14594" width="60.453125" style="196" bestFit="1" customWidth="1"/>
    <col min="14595" max="14595" width="22.54296875" style="196" customWidth="1"/>
    <col min="14596" max="14596" width="12.54296875" style="196" bestFit="1" customWidth="1"/>
    <col min="14597" max="14597" width="20.453125" style="196" customWidth="1"/>
    <col min="14598" max="14598" width="14.54296875" style="196" customWidth="1"/>
    <col min="14599" max="14599" width="9.1796875" style="196"/>
    <col min="14600" max="14600" width="31.453125" style="196" customWidth="1"/>
    <col min="14601" max="14601" width="15.54296875" style="196" customWidth="1"/>
    <col min="14602" max="14847" width="9.1796875" style="196"/>
    <col min="14848" max="14848" width="5.453125" style="196" customWidth="1"/>
    <col min="14849" max="14849" width="23" style="196" customWidth="1"/>
    <col min="14850" max="14850" width="60.453125" style="196" bestFit="1" customWidth="1"/>
    <col min="14851" max="14851" width="22.54296875" style="196" customWidth="1"/>
    <col min="14852" max="14852" width="12.54296875" style="196" bestFit="1" customWidth="1"/>
    <col min="14853" max="14853" width="20.453125" style="196" customWidth="1"/>
    <col min="14854" max="14854" width="14.54296875" style="196" customWidth="1"/>
    <col min="14855" max="14855" width="9.1796875" style="196"/>
    <col min="14856" max="14856" width="31.453125" style="196" customWidth="1"/>
    <col min="14857" max="14857" width="15.54296875" style="196" customWidth="1"/>
    <col min="14858" max="15103" width="9.1796875" style="196"/>
    <col min="15104" max="15104" width="5.453125" style="196" customWidth="1"/>
    <col min="15105" max="15105" width="23" style="196" customWidth="1"/>
    <col min="15106" max="15106" width="60.453125" style="196" bestFit="1" customWidth="1"/>
    <col min="15107" max="15107" width="22.54296875" style="196" customWidth="1"/>
    <col min="15108" max="15108" width="12.54296875" style="196" bestFit="1" customWidth="1"/>
    <col min="15109" max="15109" width="20.453125" style="196" customWidth="1"/>
    <col min="15110" max="15110" width="14.54296875" style="196" customWidth="1"/>
    <col min="15111" max="15111" width="9.1796875" style="196"/>
    <col min="15112" max="15112" width="31.453125" style="196" customWidth="1"/>
    <col min="15113" max="15113" width="15.54296875" style="196" customWidth="1"/>
    <col min="15114" max="15359" width="9.1796875" style="196"/>
    <col min="15360" max="15360" width="5.453125" style="196" customWidth="1"/>
    <col min="15361" max="15361" width="23" style="196" customWidth="1"/>
    <col min="15362" max="15362" width="60.453125" style="196" bestFit="1" customWidth="1"/>
    <col min="15363" max="15363" width="22.54296875" style="196" customWidth="1"/>
    <col min="15364" max="15364" width="12.54296875" style="196" bestFit="1" customWidth="1"/>
    <col min="15365" max="15365" width="20.453125" style="196" customWidth="1"/>
    <col min="15366" max="15366" width="14.54296875" style="196" customWidth="1"/>
    <col min="15367" max="15367" width="9.1796875" style="196"/>
    <col min="15368" max="15368" width="31.453125" style="196" customWidth="1"/>
    <col min="15369" max="15369" width="15.54296875" style="196" customWidth="1"/>
    <col min="15370" max="15615" width="9.1796875" style="196"/>
    <col min="15616" max="15616" width="5.453125" style="196" customWidth="1"/>
    <col min="15617" max="15617" width="23" style="196" customWidth="1"/>
    <col min="15618" max="15618" width="60.453125" style="196" bestFit="1" customWidth="1"/>
    <col min="15619" max="15619" width="22.54296875" style="196" customWidth="1"/>
    <col min="15620" max="15620" width="12.54296875" style="196" bestFit="1" customWidth="1"/>
    <col min="15621" max="15621" width="20.453125" style="196" customWidth="1"/>
    <col min="15622" max="15622" width="14.54296875" style="196" customWidth="1"/>
    <col min="15623" max="15623" width="9.1796875" style="196"/>
    <col min="15624" max="15624" width="31.453125" style="196" customWidth="1"/>
    <col min="15625" max="15625" width="15.54296875" style="196" customWidth="1"/>
    <col min="15626" max="15871" width="9.1796875" style="196"/>
    <col min="15872" max="15872" width="5.453125" style="196" customWidth="1"/>
    <col min="15873" max="15873" width="23" style="196" customWidth="1"/>
    <col min="15874" max="15874" width="60.453125" style="196" bestFit="1" customWidth="1"/>
    <col min="15875" max="15875" width="22.54296875" style="196" customWidth="1"/>
    <col min="15876" max="15876" width="12.54296875" style="196" bestFit="1" customWidth="1"/>
    <col min="15877" max="15877" width="20.453125" style="196" customWidth="1"/>
    <col min="15878" max="15878" width="14.54296875" style="196" customWidth="1"/>
    <col min="15879" max="15879" width="9.1796875" style="196"/>
    <col min="15880" max="15880" width="31.453125" style="196" customWidth="1"/>
    <col min="15881" max="15881" width="15.54296875" style="196" customWidth="1"/>
    <col min="15882" max="16127" width="9.1796875" style="196"/>
    <col min="16128" max="16128" width="5.453125" style="196" customWidth="1"/>
    <col min="16129" max="16129" width="23" style="196" customWidth="1"/>
    <col min="16130" max="16130" width="60.453125" style="196" bestFit="1" customWidth="1"/>
    <col min="16131" max="16131" width="22.54296875" style="196" customWidth="1"/>
    <col min="16132" max="16132" width="12.54296875" style="196" bestFit="1" customWidth="1"/>
    <col min="16133" max="16133" width="20.453125" style="196" customWidth="1"/>
    <col min="16134" max="16134" width="14.54296875" style="196" customWidth="1"/>
    <col min="16135" max="16135" width="9.1796875" style="196"/>
    <col min="16136" max="16136" width="31.453125" style="196" customWidth="1"/>
    <col min="16137" max="16137" width="15.54296875" style="196" customWidth="1"/>
    <col min="16138" max="16384" width="9.1796875" style="196"/>
  </cols>
  <sheetData>
    <row r="1" spans="1:8" s="242" customFormat="1" ht="18.5" x14ac:dyDescent="0.35">
      <c r="A1" s="241" t="s">
        <v>175</v>
      </c>
      <c r="B1" s="241"/>
      <c r="C1" s="241"/>
      <c r="D1" s="241"/>
      <c r="E1" s="241"/>
    </row>
    <row r="2" spans="1:8" s="242" customFormat="1" ht="18.5" x14ac:dyDescent="0.45">
      <c r="A2" s="354" t="s">
        <v>164</v>
      </c>
      <c r="B2" s="243"/>
      <c r="C2" s="243"/>
      <c r="D2" s="243"/>
      <c r="E2" s="243"/>
    </row>
    <row r="3" spans="1:8" s="242" customFormat="1" ht="15" thickBot="1" x14ac:dyDescent="0.4">
      <c r="A3" s="243"/>
      <c r="B3" s="243"/>
      <c r="C3" s="243"/>
      <c r="D3" s="243"/>
      <c r="E3" s="243"/>
    </row>
    <row r="4" spans="1:8" s="247" customFormat="1" ht="23.5" customHeight="1" x14ac:dyDescent="0.35">
      <c r="A4" s="244" t="s">
        <v>36</v>
      </c>
      <c r="B4" s="245"/>
      <c r="C4" s="245"/>
      <c r="D4" s="245"/>
      <c r="E4" s="245"/>
      <c r="F4" s="246"/>
    </row>
    <row r="5" spans="1:8" s="247" customFormat="1" ht="16.5" x14ac:dyDescent="0.35">
      <c r="A5" s="677" t="s">
        <v>211</v>
      </c>
      <c r="B5" s="678"/>
      <c r="C5" s="678"/>
      <c r="D5" s="678"/>
      <c r="E5" s="678"/>
      <c r="F5" s="248"/>
      <c r="G5" s="249"/>
      <c r="H5" s="249"/>
    </row>
    <row r="6" spans="1:8" s="247" customFormat="1" ht="16.5" x14ac:dyDescent="0.35">
      <c r="A6" s="684" t="s">
        <v>134</v>
      </c>
      <c r="B6" s="685"/>
      <c r="C6" s="685"/>
      <c r="D6" s="685"/>
      <c r="E6" s="685"/>
      <c r="F6" s="250"/>
      <c r="G6" s="251"/>
      <c r="H6" s="249"/>
    </row>
    <row r="7" spans="1:8" s="247" customFormat="1" ht="16.5" x14ac:dyDescent="0.35">
      <c r="A7" s="333" t="s">
        <v>133</v>
      </c>
      <c r="B7" s="334"/>
      <c r="C7" s="334"/>
      <c r="D7" s="334"/>
      <c r="E7" s="334"/>
      <c r="F7" s="250"/>
      <c r="G7" s="251"/>
      <c r="H7" s="249"/>
    </row>
    <row r="8" spans="1:8" s="247" customFormat="1" ht="16.5" x14ac:dyDescent="0.35">
      <c r="A8" s="335" t="s">
        <v>191</v>
      </c>
      <c r="B8" s="334"/>
      <c r="C8" s="334"/>
      <c r="D8" s="334"/>
      <c r="E8" s="334"/>
      <c r="F8" s="250"/>
      <c r="G8" s="251"/>
      <c r="H8" s="249"/>
    </row>
    <row r="9" spans="1:8" s="247" customFormat="1" ht="18.649999999999999" customHeight="1" thickBot="1" x14ac:dyDescent="0.4">
      <c r="A9" s="679" t="s">
        <v>135</v>
      </c>
      <c r="B9" s="680"/>
      <c r="C9" s="680"/>
      <c r="D9" s="680"/>
      <c r="E9" s="680"/>
      <c r="F9" s="252"/>
      <c r="G9" s="251"/>
      <c r="H9" s="249"/>
    </row>
    <row r="10" spans="1:8" s="242" customFormat="1" x14ac:dyDescent="0.35">
      <c r="A10" s="336"/>
      <c r="B10" s="336"/>
      <c r="C10" s="336"/>
      <c r="D10" s="336"/>
      <c r="E10" s="336"/>
      <c r="F10" s="281"/>
      <c r="G10" s="281"/>
      <c r="H10" s="282"/>
    </row>
    <row r="11" spans="1:8" s="242" customFormat="1" ht="18.5" x14ac:dyDescent="0.35">
      <c r="A11" s="283" t="s">
        <v>131</v>
      </c>
      <c r="B11" s="283" t="s">
        <v>132</v>
      </c>
      <c r="C11" s="686" t="s">
        <v>123</v>
      </c>
      <c r="D11" s="687"/>
      <c r="E11" s="283" t="s">
        <v>118</v>
      </c>
      <c r="F11" s="284"/>
      <c r="G11" s="284"/>
    </row>
    <row r="12" spans="1:8" s="242" customFormat="1" ht="17.5" customHeight="1" x14ac:dyDescent="0.45">
      <c r="A12" s="337"/>
      <c r="B12" s="338"/>
      <c r="C12" s="675"/>
      <c r="D12" s="676"/>
      <c r="E12" s="339">
        <f t="shared" ref="E12:E28" si="0">+C12</f>
        <v>0</v>
      </c>
      <c r="F12" s="284"/>
      <c r="G12" s="284"/>
    </row>
    <row r="13" spans="1:8" s="242" customFormat="1" ht="17.5" customHeight="1" x14ac:dyDescent="0.45">
      <c r="A13" s="337"/>
      <c r="B13" s="338"/>
      <c r="C13" s="675"/>
      <c r="D13" s="676"/>
      <c r="E13" s="339">
        <f t="shared" si="0"/>
        <v>0</v>
      </c>
      <c r="F13" s="284"/>
      <c r="G13" s="284"/>
    </row>
    <row r="14" spans="1:8" s="242" customFormat="1" ht="17.5" customHeight="1" x14ac:dyDescent="0.45">
      <c r="A14" s="337"/>
      <c r="B14" s="338"/>
      <c r="C14" s="675"/>
      <c r="D14" s="676"/>
      <c r="E14" s="339">
        <f t="shared" si="0"/>
        <v>0</v>
      </c>
      <c r="F14" s="284"/>
      <c r="G14" s="284"/>
    </row>
    <row r="15" spans="1:8" s="242" customFormat="1" ht="17.5" customHeight="1" x14ac:dyDescent="0.45">
      <c r="A15" s="337"/>
      <c r="B15" s="338"/>
      <c r="C15" s="675"/>
      <c r="D15" s="676"/>
      <c r="E15" s="339">
        <f t="shared" si="0"/>
        <v>0</v>
      </c>
      <c r="F15" s="284"/>
      <c r="G15" s="284"/>
    </row>
    <row r="16" spans="1:8" s="242" customFormat="1" ht="17.5" customHeight="1" x14ac:dyDescent="0.45">
      <c r="A16" s="337"/>
      <c r="B16" s="338"/>
      <c r="C16" s="675"/>
      <c r="D16" s="676"/>
      <c r="E16" s="339">
        <f t="shared" si="0"/>
        <v>0</v>
      </c>
      <c r="F16" s="284"/>
      <c r="G16" s="284"/>
    </row>
    <row r="17" spans="1:7" s="242" customFormat="1" ht="17.5" customHeight="1" x14ac:dyDescent="0.45">
      <c r="A17" s="337"/>
      <c r="B17" s="338"/>
      <c r="C17" s="675"/>
      <c r="D17" s="676"/>
      <c r="E17" s="339">
        <f t="shared" si="0"/>
        <v>0</v>
      </c>
      <c r="F17" s="284"/>
      <c r="G17" s="284"/>
    </row>
    <row r="18" spans="1:7" s="242" customFormat="1" ht="17.5" customHeight="1" x14ac:dyDescent="0.45">
      <c r="A18" s="337"/>
      <c r="B18" s="338"/>
      <c r="C18" s="675"/>
      <c r="D18" s="676"/>
      <c r="E18" s="339">
        <f t="shared" si="0"/>
        <v>0</v>
      </c>
      <c r="F18" s="284"/>
      <c r="G18" s="284"/>
    </row>
    <row r="19" spans="1:7" s="242" customFormat="1" ht="17.5" customHeight="1" x14ac:dyDescent="0.45">
      <c r="A19" s="337"/>
      <c r="B19" s="338"/>
      <c r="C19" s="675"/>
      <c r="D19" s="676"/>
      <c r="E19" s="339">
        <f t="shared" si="0"/>
        <v>0</v>
      </c>
      <c r="F19" s="284"/>
      <c r="G19" s="284"/>
    </row>
    <row r="20" spans="1:7" s="242" customFormat="1" ht="17.5" customHeight="1" x14ac:dyDescent="0.45">
      <c r="A20" s="337"/>
      <c r="B20" s="338"/>
      <c r="C20" s="675"/>
      <c r="D20" s="676"/>
      <c r="E20" s="339">
        <f t="shared" si="0"/>
        <v>0</v>
      </c>
      <c r="F20" s="284"/>
      <c r="G20" s="284"/>
    </row>
    <row r="21" spans="1:7" s="242" customFormat="1" ht="17.5" customHeight="1" x14ac:dyDescent="0.45">
      <c r="A21" s="337"/>
      <c r="B21" s="338"/>
      <c r="C21" s="675"/>
      <c r="D21" s="676"/>
      <c r="E21" s="339">
        <f t="shared" si="0"/>
        <v>0</v>
      </c>
      <c r="F21" s="284"/>
      <c r="G21" s="284"/>
    </row>
    <row r="22" spans="1:7" s="242" customFormat="1" ht="17.5" customHeight="1" x14ac:dyDescent="0.45">
      <c r="A22" s="337"/>
      <c r="B22" s="338"/>
      <c r="C22" s="675"/>
      <c r="D22" s="676"/>
      <c r="E22" s="339">
        <f t="shared" si="0"/>
        <v>0</v>
      </c>
      <c r="F22" s="284"/>
      <c r="G22" s="284"/>
    </row>
    <row r="23" spans="1:7" s="242" customFormat="1" ht="17.5" customHeight="1" x14ac:dyDescent="0.45">
      <c r="A23" s="337"/>
      <c r="B23" s="338"/>
      <c r="C23" s="675"/>
      <c r="D23" s="676"/>
      <c r="E23" s="339">
        <f t="shared" si="0"/>
        <v>0</v>
      </c>
      <c r="F23" s="284"/>
      <c r="G23" s="284"/>
    </row>
    <row r="24" spans="1:7" s="242" customFormat="1" ht="17.5" customHeight="1" x14ac:dyDescent="0.45">
      <c r="A24" s="337"/>
      <c r="B24" s="338"/>
      <c r="C24" s="675"/>
      <c r="D24" s="676"/>
      <c r="E24" s="339">
        <f t="shared" si="0"/>
        <v>0</v>
      </c>
      <c r="F24" s="284"/>
      <c r="G24" s="284"/>
    </row>
    <row r="25" spans="1:7" s="242" customFormat="1" ht="18.5" x14ac:dyDescent="0.45">
      <c r="A25" s="337"/>
      <c r="B25" s="338"/>
      <c r="C25" s="675"/>
      <c r="D25" s="676"/>
      <c r="E25" s="339">
        <f t="shared" si="0"/>
        <v>0</v>
      </c>
      <c r="F25" s="57"/>
      <c r="G25" s="285"/>
    </row>
    <row r="26" spans="1:7" s="242" customFormat="1" ht="18.5" x14ac:dyDescent="0.45">
      <c r="A26" s="337"/>
      <c r="B26" s="338"/>
      <c r="C26" s="675"/>
      <c r="D26" s="676"/>
      <c r="E26" s="339">
        <f t="shared" si="0"/>
        <v>0</v>
      </c>
      <c r="F26" s="57"/>
      <c r="G26" s="285"/>
    </row>
    <row r="27" spans="1:7" s="242" customFormat="1" ht="18.5" x14ac:dyDescent="0.45">
      <c r="A27" s="337"/>
      <c r="B27" s="338"/>
      <c r="C27" s="675"/>
      <c r="D27" s="676"/>
      <c r="E27" s="339">
        <f t="shared" si="0"/>
        <v>0</v>
      </c>
      <c r="F27" s="57"/>
      <c r="G27" s="285"/>
    </row>
    <row r="28" spans="1:7" s="242" customFormat="1" ht="19.399999999999999" customHeight="1" x14ac:dyDescent="0.45">
      <c r="A28" s="337"/>
      <c r="B28" s="338"/>
      <c r="C28" s="675"/>
      <c r="D28" s="676"/>
      <c r="E28" s="339">
        <f t="shared" si="0"/>
        <v>0</v>
      </c>
      <c r="F28" s="284"/>
      <c r="G28" s="284"/>
    </row>
    <row r="29" spans="1:7" s="242" customFormat="1" ht="59.15" customHeight="1" x14ac:dyDescent="0.35">
      <c r="A29" s="681" t="s">
        <v>119</v>
      </c>
      <c r="B29" s="681"/>
      <c r="C29" s="682">
        <f>SUM(C12:D28)</f>
        <v>0</v>
      </c>
      <c r="D29" s="683"/>
      <c r="E29" s="340">
        <f>SUM(E12:E28)</f>
        <v>0</v>
      </c>
      <c r="F29" s="284"/>
      <c r="G29" s="284"/>
    </row>
    <row r="30" spans="1:7" s="242" customFormat="1" x14ac:dyDescent="0.35">
      <c r="A30" s="284"/>
      <c r="B30" s="284"/>
      <c r="C30" s="284"/>
      <c r="D30" s="284"/>
      <c r="E30" s="284"/>
      <c r="F30" s="284"/>
      <c r="G30" s="284"/>
    </row>
    <row r="31" spans="1:7" s="242" customFormat="1" x14ac:dyDescent="0.35">
      <c r="A31" s="284"/>
      <c r="B31" s="284"/>
      <c r="C31" s="284"/>
      <c r="D31" s="284"/>
      <c r="E31" s="284"/>
      <c r="F31" s="284"/>
      <c r="G31" s="284"/>
    </row>
    <row r="32" spans="1:7" s="242" customFormat="1" x14ac:dyDescent="0.35">
      <c r="A32" s="284"/>
      <c r="B32" s="284"/>
      <c r="C32" s="284"/>
      <c r="D32" s="284"/>
      <c r="E32" s="284"/>
      <c r="F32" s="284"/>
      <c r="G32" s="284"/>
    </row>
    <row r="33" spans="1:7" s="242" customFormat="1" x14ac:dyDescent="0.35">
      <c r="A33" s="284"/>
      <c r="B33" s="284"/>
      <c r="C33" s="284"/>
      <c r="D33" s="284"/>
      <c r="E33" s="284"/>
      <c r="F33" s="284"/>
      <c r="G33" s="284"/>
    </row>
    <row r="34" spans="1:7" s="242" customFormat="1" x14ac:dyDescent="0.35"/>
    <row r="35" spans="1:7" s="242" customFormat="1" x14ac:dyDescent="0.35"/>
    <row r="36" spans="1:7" s="242" customFormat="1" x14ac:dyDescent="0.35"/>
    <row r="37" spans="1:7" s="242" customFormat="1" x14ac:dyDescent="0.35"/>
    <row r="38" spans="1:7" s="242" customFormat="1" x14ac:dyDescent="0.35"/>
    <row r="39" spans="1:7" s="242" customFormat="1" x14ac:dyDescent="0.35"/>
    <row r="40" spans="1:7" s="242" customFormat="1" x14ac:dyDescent="0.35"/>
    <row r="41" spans="1:7" s="242" customFormat="1" x14ac:dyDescent="0.35"/>
    <row r="42" spans="1:7" s="242" customFormat="1" x14ac:dyDescent="0.35"/>
    <row r="43" spans="1:7" s="242" customFormat="1" x14ac:dyDescent="0.35"/>
    <row r="44" spans="1:7" s="242" customFormat="1" x14ac:dyDescent="0.35"/>
    <row r="45" spans="1:7" s="242" customFormat="1" x14ac:dyDescent="0.35"/>
    <row r="46" spans="1:7" s="242" customFormat="1" x14ac:dyDescent="0.35"/>
    <row r="47" spans="1:7" s="242" customFormat="1" x14ac:dyDescent="0.35"/>
    <row r="48" spans="1:7" s="242" customFormat="1" x14ac:dyDescent="0.35"/>
    <row r="49" s="242" customFormat="1" x14ac:dyDescent="0.35"/>
    <row r="50" s="242" customFormat="1" x14ac:dyDescent="0.35"/>
    <row r="51" s="242" customFormat="1" x14ac:dyDescent="0.35"/>
    <row r="52" s="242" customFormat="1" x14ac:dyDescent="0.35"/>
    <row r="53" s="242" customFormat="1" x14ac:dyDescent="0.35"/>
    <row r="54" s="242" customFormat="1" x14ac:dyDescent="0.35"/>
    <row r="55" s="242" customFormat="1" x14ac:dyDescent="0.35"/>
    <row r="56" s="242" customFormat="1" x14ac:dyDescent="0.35"/>
    <row r="57" s="242" customFormat="1" x14ac:dyDescent="0.35"/>
    <row r="58" s="242" customFormat="1" x14ac:dyDescent="0.35"/>
    <row r="59" s="242" customFormat="1" x14ac:dyDescent="0.35"/>
    <row r="60" s="242" customFormat="1" x14ac:dyDescent="0.35"/>
    <row r="61" s="242" customFormat="1" x14ac:dyDescent="0.35"/>
    <row r="62" s="242" customFormat="1" x14ac:dyDescent="0.35"/>
    <row r="63" s="242" customFormat="1" x14ac:dyDescent="0.35"/>
    <row r="64" s="242" customFormat="1" x14ac:dyDescent="0.35"/>
    <row r="65" s="242" customFormat="1" x14ac:dyDescent="0.35"/>
    <row r="66" s="242" customFormat="1" x14ac:dyDescent="0.35"/>
    <row r="67" s="242" customFormat="1" x14ac:dyDescent="0.35"/>
    <row r="68" s="242" customFormat="1" x14ac:dyDescent="0.35"/>
    <row r="69" s="242" customFormat="1" x14ac:dyDescent="0.35"/>
    <row r="70" s="242" customFormat="1" x14ac:dyDescent="0.35"/>
    <row r="71" s="242" customFormat="1" x14ac:dyDescent="0.35"/>
    <row r="72" s="242" customFormat="1" x14ac:dyDescent="0.35"/>
    <row r="73" s="242" customFormat="1" x14ac:dyDescent="0.35"/>
    <row r="74" s="242" customFormat="1" x14ac:dyDescent="0.35"/>
    <row r="75" s="242" customFormat="1" x14ac:dyDescent="0.35"/>
    <row r="76" s="242" customFormat="1" x14ac:dyDescent="0.35"/>
    <row r="77" s="242" customFormat="1" x14ac:dyDescent="0.35"/>
    <row r="78" s="242" customFormat="1" x14ac:dyDescent="0.35"/>
    <row r="79" s="242" customFormat="1" x14ac:dyDescent="0.35"/>
    <row r="80" s="242" customFormat="1" x14ac:dyDescent="0.35"/>
    <row r="81" s="242" customFormat="1" x14ac:dyDescent="0.35"/>
    <row r="82" s="242" customFormat="1" x14ac:dyDescent="0.35"/>
    <row r="83" s="242" customFormat="1" x14ac:dyDescent="0.35"/>
    <row r="84" s="242" customFormat="1" x14ac:dyDescent="0.35"/>
    <row r="85" s="242" customFormat="1" x14ac:dyDescent="0.35"/>
    <row r="86" s="242" customFormat="1" x14ac:dyDescent="0.35"/>
    <row r="87" s="242" customFormat="1" x14ac:dyDescent="0.35"/>
    <row r="88" s="242" customFormat="1" x14ac:dyDescent="0.35"/>
    <row r="89" s="242" customFormat="1" x14ac:dyDescent="0.35"/>
    <row r="90" s="242" customFormat="1" x14ac:dyDescent="0.35"/>
    <row r="91" s="242" customFormat="1" x14ac:dyDescent="0.35"/>
    <row r="92" s="242" customFormat="1" x14ac:dyDescent="0.35"/>
    <row r="93" s="242" customFormat="1" x14ac:dyDescent="0.35"/>
    <row r="94" s="242" customFormat="1" x14ac:dyDescent="0.35"/>
    <row r="95" s="242" customFormat="1" x14ac:dyDescent="0.35"/>
    <row r="96" s="242" customFormat="1" x14ac:dyDescent="0.35"/>
    <row r="97" s="242" customFormat="1" x14ac:dyDescent="0.35"/>
    <row r="98" s="242" customFormat="1" x14ac:dyDescent="0.35"/>
    <row r="99" s="242" customFormat="1" x14ac:dyDescent="0.35"/>
    <row r="100" s="242" customFormat="1" x14ac:dyDescent="0.35"/>
    <row r="101" s="242" customFormat="1" x14ac:dyDescent="0.35"/>
    <row r="102" s="242" customFormat="1" x14ac:dyDescent="0.35"/>
    <row r="103" s="242" customFormat="1" x14ac:dyDescent="0.35"/>
    <row r="104" s="242" customFormat="1" x14ac:dyDescent="0.35"/>
    <row r="105" s="242" customFormat="1" x14ac:dyDescent="0.35"/>
    <row r="106" s="242" customFormat="1" x14ac:dyDescent="0.35"/>
  </sheetData>
  <sheetProtection algorithmName="SHA-512" hashValue="Ak+9B1prq6PoCvunPZ+mTwgHc1y5h2o+A9+rybfgZ8CRkq1fw1Z75vl9hvKdMzep9aakGov7YORPq4DewSBHNw==" saltValue="FAuF/yPWqSzbQVZCujO2gw==" spinCount="100000" sheet="1" insertRows="0" selectLockedCells="1"/>
  <mergeCells count="23">
    <mergeCell ref="A29:B29"/>
    <mergeCell ref="C29:D29"/>
    <mergeCell ref="A6:E6"/>
    <mergeCell ref="C11:D11"/>
    <mergeCell ref="C25:D25"/>
    <mergeCell ref="C28:D28"/>
    <mergeCell ref="C12:D12"/>
    <mergeCell ref="C13:D13"/>
    <mergeCell ref="C14:D14"/>
    <mergeCell ref="C15:D15"/>
    <mergeCell ref="C16:D16"/>
    <mergeCell ref="C17:D17"/>
    <mergeCell ref="C22:D22"/>
    <mergeCell ref="C23:D23"/>
    <mergeCell ref="C18:D18"/>
    <mergeCell ref="C19:D19"/>
    <mergeCell ref="C26:D26"/>
    <mergeCell ref="C27:D27"/>
    <mergeCell ref="C24:D24"/>
    <mergeCell ref="A5:E5"/>
    <mergeCell ref="A9:E9"/>
    <mergeCell ref="C20:D20"/>
    <mergeCell ref="C21:D21"/>
  </mergeCells>
  <dataValidations disablePrompts="1" count="1">
    <dataValidation type="custom" allowBlank="1" showInputMessage="1" showErrorMessage="1" error="Cannot be greater than number of RECE staff who left - Re - Line 16" sqref="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4D572B87-AB74-4289-B37E-66A4581C80A9}">
      <formula1>I65545&lt;=I65544</formula1>
    </dataValidation>
  </dataValidations>
  <pageMargins left="0.7" right="0.7" top="0.75" bottom="0.75" header="0.3" footer="0.3"/>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385DE-75C7-48F8-8063-C4D1010AF6B0}">
  <sheetPr>
    <tabColor theme="9" tint="-0.249977111117893"/>
  </sheetPr>
  <dimension ref="A1:AE92"/>
  <sheetViews>
    <sheetView showGridLines="0" zoomScaleNormal="100" workbookViewId="0">
      <pane xSplit="4" topLeftCell="E1" activePane="topRight" state="frozen"/>
      <selection pane="topRight" activeCell="Q8" sqref="Q8:T8"/>
    </sheetView>
  </sheetViews>
  <sheetFormatPr defaultColWidth="9.1796875" defaultRowHeight="14.5" x14ac:dyDescent="0.35"/>
  <cols>
    <col min="1" max="3" width="18.54296875" style="2" customWidth="1"/>
    <col min="4" max="4" width="23.54296875" style="2" customWidth="1"/>
    <col min="5" max="7" width="12.54296875" style="2" customWidth="1"/>
    <col min="8" max="20" width="13.54296875" style="2" customWidth="1"/>
    <col min="21" max="29" width="9.1796875" style="25"/>
    <col min="30" max="16384" width="9.1796875" style="2"/>
  </cols>
  <sheetData>
    <row r="1" spans="1:31" s="25" customFormat="1" ht="18.5" x14ac:dyDescent="0.45">
      <c r="A1" s="341" t="s">
        <v>175</v>
      </c>
      <c r="B1" s="357"/>
      <c r="C1" s="357"/>
      <c r="D1" s="357"/>
      <c r="E1" s="357"/>
      <c r="F1" s="357"/>
      <c r="G1" s="357"/>
      <c r="H1" s="163"/>
      <c r="I1" s="163"/>
      <c r="J1" s="164"/>
      <c r="K1"/>
      <c r="L1"/>
      <c r="M1"/>
      <c r="N1"/>
      <c r="O1"/>
      <c r="P1"/>
      <c r="Q1" s="2"/>
      <c r="R1" s="2"/>
      <c r="S1" s="2"/>
      <c r="T1" s="2"/>
      <c r="U1" s="2"/>
      <c r="V1" s="2"/>
      <c r="W1" s="2"/>
      <c r="X1" s="2"/>
      <c r="Y1" s="2"/>
      <c r="Z1" s="2"/>
      <c r="AA1" s="2"/>
      <c r="AB1" s="2"/>
      <c r="AC1" s="2"/>
      <c r="AD1" s="2"/>
      <c r="AE1" s="2"/>
    </row>
    <row r="2" spans="1:31" s="25" customFormat="1" ht="27.65" customHeight="1" x14ac:dyDescent="0.35">
      <c r="A2" s="355" t="s">
        <v>226</v>
      </c>
      <c r="B2" s="6"/>
      <c r="C2" s="6"/>
      <c r="D2" s="6"/>
      <c r="E2" s="6"/>
      <c r="F2" s="6"/>
      <c r="G2" s="6"/>
      <c r="H2" s="6"/>
      <c r="I2" s="6"/>
      <c r="J2" s="111"/>
      <c r="K2" s="6"/>
      <c r="L2" s="6"/>
      <c r="M2"/>
      <c r="N2"/>
      <c r="O2"/>
      <c r="P2"/>
      <c r="Q2" s="2"/>
      <c r="R2" s="2"/>
      <c r="S2" s="2"/>
      <c r="T2" s="2"/>
      <c r="U2" s="2"/>
      <c r="V2" s="2"/>
      <c r="W2" s="2"/>
      <c r="X2" s="2"/>
      <c r="Y2" s="2"/>
      <c r="Z2" s="2"/>
      <c r="AA2" s="2"/>
      <c r="AB2" s="2"/>
      <c r="AC2" s="2"/>
      <c r="AD2" s="2"/>
      <c r="AE2" s="2"/>
    </row>
    <row r="3" spans="1:31" s="25" customFormat="1" x14ac:dyDescent="0.35">
      <c r="A3" s="53" t="s">
        <v>36</v>
      </c>
      <c r="B3" s="6"/>
      <c r="C3" s="6"/>
      <c r="D3" s="6"/>
      <c r="E3" s="6"/>
      <c r="F3" s="6"/>
      <c r="G3" s="6"/>
      <c r="H3" s="6"/>
      <c r="I3" s="132"/>
      <c r="J3" s="111"/>
      <c r="K3" s="6"/>
      <c r="L3" s="6"/>
      <c r="M3"/>
      <c r="N3"/>
      <c r="O3"/>
      <c r="P3"/>
      <c r="Q3" s="2"/>
      <c r="R3" s="2"/>
      <c r="S3" s="2"/>
      <c r="T3" s="2"/>
      <c r="U3" s="2"/>
      <c r="V3" s="2"/>
      <c r="W3" s="2"/>
      <c r="X3" s="2"/>
      <c r="Y3" s="2"/>
      <c r="Z3" s="2"/>
      <c r="AA3" s="2"/>
      <c r="AB3" s="2"/>
      <c r="AC3" s="2"/>
      <c r="AD3" s="2"/>
      <c r="AE3" s="2"/>
    </row>
    <row r="4" spans="1:31" s="25" customFormat="1" x14ac:dyDescent="0.35">
      <c r="A4" s="158" t="s">
        <v>107</v>
      </c>
      <c r="B4" s="6"/>
      <c r="C4" s="6"/>
      <c r="D4" s="6"/>
      <c r="E4" s="6"/>
      <c r="F4" s="6"/>
      <c r="G4" s="6"/>
      <c r="H4" s="6"/>
      <c r="I4" s="132"/>
      <c r="J4" s="111"/>
      <c r="K4" s="6"/>
      <c r="L4" s="6"/>
      <c r="M4" s="2"/>
      <c r="N4" s="2"/>
      <c r="O4" s="2"/>
      <c r="P4" s="2"/>
      <c r="Q4" s="2"/>
      <c r="R4" s="2"/>
      <c r="S4" s="2"/>
      <c r="T4" s="2"/>
      <c r="U4" s="2"/>
      <c r="V4" s="2"/>
      <c r="W4" s="2"/>
      <c r="X4" s="2"/>
      <c r="Y4" s="2"/>
      <c r="Z4" s="2"/>
      <c r="AA4" s="2"/>
      <c r="AB4" s="2"/>
      <c r="AC4" s="2"/>
      <c r="AD4" s="2"/>
      <c r="AE4" s="2"/>
    </row>
    <row r="5" spans="1:31" s="25" customFormat="1" x14ac:dyDescent="0.35">
      <c r="A5" s="159" t="s">
        <v>212</v>
      </c>
      <c r="B5" s="112"/>
      <c r="C5" s="112"/>
      <c r="D5" s="112"/>
      <c r="E5" s="112"/>
      <c r="F5" s="112"/>
      <c r="G5" s="112"/>
      <c r="H5" s="112"/>
      <c r="I5" s="162"/>
      <c r="J5" s="113"/>
      <c r="K5" s="6"/>
      <c r="L5" s="6"/>
      <c r="M5"/>
      <c r="N5"/>
      <c r="O5"/>
      <c r="P5"/>
      <c r="Q5" s="2"/>
      <c r="R5" s="2"/>
      <c r="S5" s="2"/>
      <c r="T5" s="2"/>
      <c r="U5" s="2"/>
      <c r="V5" s="2"/>
      <c r="W5" s="2"/>
      <c r="X5" s="2"/>
      <c r="Y5" s="2"/>
      <c r="Z5" s="2"/>
      <c r="AA5" s="2"/>
      <c r="AB5" s="2"/>
      <c r="AC5" s="2"/>
      <c r="AD5" s="2"/>
      <c r="AE5" s="2"/>
    </row>
    <row r="6" spans="1:31" s="25" customFormat="1" ht="15.75" customHeight="1" x14ac:dyDescent="0.35"/>
    <row r="7" spans="1:31" s="25" customFormat="1" ht="22" customHeight="1" x14ac:dyDescent="0.35">
      <c r="A7" s="694" t="s">
        <v>80</v>
      </c>
      <c r="B7" s="694"/>
      <c r="C7" s="694"/>
      <c r="D7" s="694"/>
      <c r="E7" s="390" t="s">
        <v>166</v>
      </c>
      <c r="F7" s="390" t="s">
        <v>167</v>
      </c>
      <c r="G7" s="390" t="s">
        <v>168</v>
      </c>
      <c r="H7" s="390" t="s">
        <v>85</v>
      </c>
      <c r="I7" s="390" t="s">
        <v>86</v>
      </c>
      <c r="J7" s="390" t="s">
        <v>87</v>
      </c>
      <c r="K7" s="390" t="s">
        <v>88</v>
      </c>
      <c r="L7" s="390" t="s">
        <v>89</v>
      </c>
      <c r="M7" s="390" t="s">
        <v>81</v>
      </c>
      <c r="N7" s="390" t="s">
        <v>82</v>
      </c>
      <c r="O7" s="390" t="s">
        <v>83</v>
      </c>
      <c r="P7" s="390" t="s">
        <v>13</v>
      </c>
      <c r="Q7" s="693" t="s">
        <v>55</v>
      </c>
      <c r="R7" s="693"/>
      <c r="S7" s="693"/>
      <c r="T7" s="693"/>
    </row>
    <row r="8" spans="1:31" s="25" customFormat="1" ht="19" customHeight="1" x14ac:dyDescent="0.35">
      <c r="A8" s="688" t="s">
        <v>112</v>
      </c>
      <c r="B8" s="688"/>
      <c r="C8" s="688"/>
      <c r="D8" s="689"/>
      <c r="E8" s="269">
        <f>'3 - COVID-19 Funding'!B22</f>
        <v>0</v>
      </c>
      <c r="F8" s="269">
        <f>'3 - COVID-19 Funding'!C22</f>
        <v>0</v>
      </c>
      <c r="G8" s="269">
        <f>'3 - COVID-19 Funding'!D22</f>
        <v>0</v>
      </c>
      <c r="H8" s="269">
        <f>'3 - COVID-19 Funding'!E22</f>
        <v>0</v>
      </c>
      <c r="I8" s="269">
        <f>'3 - COVID-19 Funding'!F22</f>
        <v>0</v>
      </c>
      <c r="J8" s="545">
        <f>'3 - COVID-19 Funding'!G22</f>
        <v>0</v>
      </c>
      <c r="K8" s="545">
        <f>'3 - COVID-19 Funding'!H22</f>
        <v>0</v>
      </c>
      <c r="L8" s="545">
        <f>'3 - COVID-19 Funding'!I22</f>
        <v>0</v>
      </c>
      <c r="M8" s="545">
        <f>'3 - COVID-19 Funding'!J22</f>
        <v>0</v>
      </c>
      <c r="N8" s="545">
        <f>'3 - COVID-19 Funding'!K22</f>
        <v>0</v>
      </c>
      <c r="O8" s="545">
        <f>'3 - COVID-19 Funding'!L22</f>
        <v>0</v>
      </c>
      <c r="P8" s="545">
        <f>'3 - COVID-19 Funding'!M22</f>
        <v>0</v>
      </c>
      <c r="Q8" s="690"/>
      <c r="R8" s="691"/>
      <c r="S8" s="691"/>
      <c r="T8" s="692"/>
    </row>
    <row r="9" spans="1:31" s="25" customFormat="1" ht="19" customHeight="1" x14ac:dyDescent="0.35">
      <c r="A9" s="688" t="s">
        <v>113</v>
      </c>
      <c r="B9" s="688"/>
      <c r="C9" s="688"/>
      <c r="D9" s="688"/>
      <c r="E9" s="269">
        <f>'4a - Child Absenteeism Tool'!I27</f>
        <v>0</v>
      </c>
      <c r="F9" s="269">
        <f>'4a - Child Absenteeism Tool'!J27</f>
        <v>0</v>
      </c>
      <c r="G9" s="269">
        <f>'4a - Child Absenteeism Tool'!K27</f>
        <v>0</v>
      </c>
      <c r="H9" s="269">
        <f>'4a - Child Absenteeism Tool'!L27</f>
        <v>0</v>
      </c>
      <c r="I9" s="269">
        <f>'4a - Child Absenteeism Tool'!M27</f>
        <v>0</v>
      </c>
      <c r="J9" s="269">
        <f>'4a - Child Absenteeism Tool'!N27</f>
        <v>0</v>
      </c>
      <c r="K9" s="269">
        <f>'4a - Child Absenteeism Tool'!O27</f>
        <v>0</v>
      </c>
      <c r="L9" s="269">
        <f>'4a - Child Absenteeism Tool'!P27</f>
        <v>0</v>
      </c>
      <c r="M9" s="269">
        <f>'4a - Child Absenteeism Tool'!Q27</f>
        <v>0</v>
      </c>
      <c r="N9" s="269">
        <f>'4a - Child Absenteeism Tool'!R27</f>
        <v>0</v>
      </c>
      <c r="O9" s="269">
        <f>'4a - Child Absenteeism Tool'!S27</f>
        <v>0</v>
      </c>
      <c r="P9" s="269">
        <f>'4a - Child Absenteeism Tool'!T27</f>
        <v>0</v>
      </c>
      <c r="Q9" s="690"/>
      <c r="R9" s="691"/>
      <c r="S9" s="691"/>
      <c r="T9" s="692"/>
    </row>
    <row r="10" spans="1:31" s="25" customFormat="1" ht="19" customHeight="1" x14ac:dyDescent="0.35">
      <c r="A10" s="688" t="s">
        <v>136</v>
      </c>
      <c r="B10" s="688"/>
      <c r="C10" s="688"/>
      <c r="D10" s="689"/>
      <c r="E10" s="269">
        <f>'4a - Child Absenteeism Tool'!I18</f>
        <v>0</v>
      </c>
      <c r="F10" s="269">
        <f>'4a - Child Absenteeism Tool'!J18</f>
        <v>0</v>
      </c>
      <c r="G10" s="269">
        <f>'4a - Child Absenteeism Tool'!K18</f>
        <v>0</v>
      </c>
      <c r="H10" s="269">
        <f>'4a - Child Absenteeism Tool'!L18</f>
        <v>0</v>
      </c>
      <c r="I10" s="269">
        <f>'4a - Child Absenteeism Tool'!M18</f>
        <v>0</v>
      </c>
      <c r="J10" s="269">
        <f>'4a - Child Absenteeism Tool'!N18</f>
        <v>0</v>
      </c>
      <c r="K10" s="269">
        <f>'4a - Child Absenteeism Tool'!O18</f>
        <v>0</v>
      </c>
      <c r="L10" s="269">
        <f>'4a - Child Absenteeism Tool'!P18</f>
        <v>0</v>
      </c>
      <c r="M10" s="269">
        <f>'4a - Child Absenteeism Tool'!Q18</f>
        <v>0</v>
      </c>
      <c r="N10" s="269">
        <f>'4a - Child Absenteeism Tool'!R18</f>
        <v>0</v>
      </c>
      <c r="O10" s="269">
        <f>'4a - Child Absenteeism Tool'!S18</f>
        <v>0</v>
      </c>
      <c r="P10" s="269">
        <f>'4a - Child Absenteeism Tool'!T18</f>
        <v>0</v>
      </c>
      <c r="Q10" s="690"/>
      <c r="R10" s="691"/>
      <c r="S10" s="691"/>
      <c r="T10" s="692"/>
      <c r="U10" s="43"/>
    </row>
    <row r="11" spans="1:31" s="25" customFormat="1" ht="19" customHeight="1" x14ac:dyDescent="0.35">
      <c r="A11" s="688" t="s">
        <v>137</v>
      </c>
      <c r="B11" s="688"/>
      <c r="C11" s="688"/>
      <c r="D11" s="689"/>
      <c r="E11" s="269">
        <f>'4a - Child Absenteeism Tool'!I19</f>
        <v>0</v>
      </c>
      <c r="F11" s="269">
        <f>'4a - Child Absenteeism Tool'!J19</f>
        <v>0</v>
      </c>
      <c r="G11" s="269">
        <f>'4a - Child Absenteeism Tool'!K19</f>
        <v>0</v>
      </c>
      <c r="H11" s="269">
        <f>'4a - Child Absenteeism Tool'!L19</f>
        <v>0</v>
      </c>
      <c r="I11" s="269">
        <f>'4a - Child Absenteeism Tool'!M19</f>
        <v>0</v>
      </c>
      <c r="J11" s="269">
        <f>'4a - Child Absenteeism Tool'!N19</f>
        <v>0</v>
      </c>
      <c r="K11" s="269">
        <f>'4a - Child Absenteeism Tool'!O19</f>
        <v>0</v>
      </c>
      <c r="L11" s="269">
        <f>'4a - Child Absenteeism Tool'!P19</f>
        <v>0</v>
      </c>
      <c r="M11" s="269">
        <f>'4a - Child Absenteeism Tool'!Q19</f>
        <v>0</v>
      </c>
      <c r="N11" s="269">
        <f>'4a - Child Absenteeism Tool'!R19</f>
        <v>0</v>
      </c>
      <c r="O11" s="269">
        <f>'4a - Child Absenteeism Tool'!S19</f>
        <v>0</v>
      </c>
      <c r="P11" s="269">
        <f>'4a - Child Absenteeism Tool'!T19</f>
        <v>0</v>
      </c>
      <c r="Q11" s="690"/>
      <c r="R11" s="691"/>
      <c r="S11" s="691"/>
      <c r="T11" s="692"/>
      <c r="U11" s="43"/>
    </row>
    <row r="12" spans="1:31" s="1" customFormat="1" ht="19" customHeight="1" x14ac:dyDescent="0.35">
      <c r="A12" s="688" t="s">
        <v>343</v>
      </c>
      <c r="B12" s="688"/>
      <c r="C12" s="688"/>
      <c r="D12" s="689"/>
      <c r="E12" s="470">
        <f>'5 - Staff Absenteeism Tool'!I18</f>
        <v>0</v>
      </c>
      <c r="F12" s="470">
        <f>'5 - Staff Absenteeism Tool'!J18</f>
        <v>0</v>
      </c>
      <c r="G12" s="470">
        <f>'5 - Staff Absenteeism Tool'!K18</f>
        <v>0</v>
      </c>
      <c r="H12" s="470">
        <f>'5 - Staff Absenteeism Tool'!L18</f>
        <v>0</v>
      </c>
      <c r="I12" s="470">
        <f>'5 - Staff Absenteeism Tool'!M18</f>
        <v>0</v>
      </c>
      <c r="J12" s="470">
        <f>'5 - Staff Absenteeism Tool'!N18</f>
        <v>0</v>
      </c>
      <c r="K12" s="470">
        <f>'5 - Staff Absenteeism Tool'!O18</f>
        <v>0</v>
      </c>
      <c r="L12" s="470">
        <f>'5 - Staff Absenteeism Tool'!P18</f>
        <v>0</v>
      </c>
      <c r="M12" s="470">
        <f>'5 - Staff Absenteeism Tool'!Q18</f>
        <v>0</v>
      </c>
      <c r="N12" s="470">
        <f>'5 - Staff Absenteeism Tool'!R18</f>
        <v>0</v>
      </c>
      <c r="O12" s="470">
        <f>'5 - Staff Absenteeism Tool'!S18</f>
        <v>0</v>
      </c>
      <c r="P12" s="470">
        <f>'5 - Staff Absenteeism Tool'!T18</f>
        <v>0</v>
      </c>
      <c r="Q12" s="690"/>
      <c r="R12" s="691"/>
      <c r="S12" s="691"/>
      <c r="T12" s="692"/>
      <c r="U12" s="469"/>
    </row>
    <row r="13" spans="1:31" s="25" customFormat="1" x14ac:dyDescent="0.35">
      <c r="A13" s="424"/>
      <c r="B13" s="424"/>
      <c r="C13" s="143"/>
      <c r="D13" s="143"/>
      <c r="E13" s="143"/>
      <c r="F13" s="143"/>
      <c r="G13" s="143"/>
      <c r="H13" s="166"/>
      <c r="I13" s="166"/>
      <c r="J13" s="166"/>
      <c r="K13" s="166"/>
      <c r="L13" s="166"/>
      <c r="M13" s="166"/>
      <c r="N13" s="166"/>
      <c r="O13" s="166"/>
      <c r="P13" s="166"/>
      <c r="U13" s="43"/>
    </row>
    <row r="14" spans="1:31" customFormat="1" x14ac:dyDescent="0.35">
      <c r="A14" s="2"/>
      <c r="E14" s="2"/>
      <c r="F14" s="2"/>
      <c r="G14" s="2"/>
    </row>
    <row r="15" spans="1:31" customFormat="1" x14ac:dyDescent="0.35">
      <c r="E15" s="2"/>
      <c r="F15" s="2"/>
      <c r="G15" s="2"/>
    </row>
    <row r="16" spans="1:31" customFormat="1" x14ac:dyDescent="0.35">
      <c r="E16" s="2"/>
      <c r="F16" s="2"/>
      <c r="G16" s="2"/>
    </row>
    <row r="17" spans="1:18" customFormat="1" x14ac:dyDescent="0.35">
      <c r="E17" s="2"/>
      <c r="F17" s="2"/>
      <c r="G17" s="2"/>
    </row>
    <row r="18" spans="1:18" s="25" customFormat="1" x14ac:dyDescent="0.35">
      <c r="A18"/>
      <c r="B18"/>
      <c r="C18"/>
      <c r="D18"/>
      <c r="E18" s="2"/>
      <c r="F18" s="2"/>
      <c r="G18" s="2"/>
      <c r="H18"/>
      <c r="I18"/>
      <c r="J18"/>
      <c r="K18"/>
      <c r="L18"/>
      <c r="M18"/>
      <c r="N18"/>
      <c r="O18"/>
      <c r="P18"/>
      <c r="Q18"/>
      <c r="R18"/>
    </row>
    <row r="19" spans="1:18" s="25" customFormat="1" x14ac:dyDescent="0.35">
      <c r="J19"/>
      <c r="K19"/>
      <c r="L19"/>
      <c r="M19"/>
      <c r="N19"/>
      <c r="O19"/>
      <c r="P19"/>
      <c r="Q19"/>
      <c r="R19"/>
    </row>
    <row r="20" spans="1:18" s="25" customFormat="1" x14ac:dyDescent="0.35">
      <c r="J20"/>
      <c r="K20"/>
      <c r="L20"/>
      <c r="M20"/>
      <c r="N20"/>
      <c r="O20"/>
      <c r="P20"/>
      <c r="Q20"/>
      <c r="R20"/>
    </row>
    <row r="21" spans="1:18" s="25" customFormat="1" x14ac:dyDescent="0.35">
      <c r="J21"/>
      <c r="K21"/>
      <c r="L21"/>
      <c r="M21"/>
      <c r="N21"/>
      <c r="O21"/>
      <c r="P21"/>
      <c r="Q21"/>
      <c r="R21"/>
    </row>
    <row r="22" spans="1:18" s="25" customFormat="1" x14ac:dyDescent="0.35">
      <c r="J22"/>
      <c r="K22"/>
      <c r="L22"/>
      <c r="M22"/>
      <c r="N22"/>
      <c r="O22"/>
      <c r="P22"/>
      <c r="Q22"/>
      <c r="R22"/>
    </row>
    <row r="23" spans="1:18" s="25" customFormat="1" x14ac:dyDescent="0.35"/>
    <row r="24" spans="1:18" s="25" customFormat="1" x14ac:dyDescent="0.35"/>
    <row r="25" spans="1:18" s="25" customFormat="1" x14ac:dyDescent="0.35"/>
    <row r="26" spans="1:18" s="25" customFormat="1" x14ac:dyDescent="0.35"/>
    <row r="27" spans="1:18" s="25" customFormat="1" x14ac:dyDescent="0.35"/>
    <row r="28" spans="1:18" s="25" customFormat="1" x14ac:dyDescent="0.35"/>
    <row r="29" spans="1:18" s="25" customFormat="1" x14ac:dyDescent="0.35"/>
    <row r="30" spans="1:18" s="25" customFormat="1" x14ac:dyDescent="0.35"/>
    <row r="31" spans="1:18" s="25" customFormat="1" x14ac:dyDescent="0.35"/>
    <row r="32" spans="1:18" s="25" customFormat="1" x14ac:dyDescent="0.35"/>
    <row r="33" spans="1:1" s="25" customFormat="1" x14ac:dyDescent="0.35"/>
    <row r="34" spans="1:1" s="25" customFormat="1" x14ac:dyDescent="0.35"/>
    <row r="35" spans="1:1" s="25" customFormat="1" x14ac:dyDescent="0.35"/>
    <row r="36" spans="1:1" s="25" customFormat="1" x14ac:dyDescent="0.35"/>
    <row r="37" spans="1:1" s="25" customFormat="1" x14ac:dyDescent="0.35">
      <c r="A37" s="50" t="s">
        <v>59</v>
      </c>
    </row>
    <row r="38" spans="1:1" s="25" customFormat="1" x14ac:dyDescent="0.35">
      <c r="A38" s="50" t="s">
        <v>84</v>
      </c>
    </row>
    <row r="39" spans="1:1" s="25" customFormat="1" x14ac:dyDescent="0.35"/>
    <row r="40" spans="1:1" s="25" customFormat="1" x14ac:dyDescent="0.35"/>
    <row r="41" spans="1:1" s="25" customFormat="1" x14ac:dyDescent="0.35"/>
    <row r="42" spans="1:1" s="25" customFormat="1" x14ac:dyDescent="0.35"/>
    <row r="43" spans="1:1" s="25" customFormat="1" x14ac:dyDescent="0.35"/>
    <row r="44" spans="1:1" s="25" customFormat="1" x14ac:dyDescent="0.35"/>
    <row r="45" spans="1:1" s="25" customFormat="1" x14ac:dyDescent="0.35"/>
    <row r="46" spans="1:1" s="25" customFormat="1" x14ac:dyDescent="0.35"/>
    <row r="47" spans="1:1" s="25" customFormat="1" x14ac:dyDescent="0.35"/>
    <row r="48" spans="1:1" s="25" customFormat="1" x14ac:dyDescent="0.35"/>
    <row r="49" s="25" customFormat="1" x14ac:dyDescent="0.35"/>
    <row r="50" s="25" customFormat="1" x14ac:dyDescent="0.35"/>
    <row r="51" s="25" customFormat="1" x14ac:dyDescent="0.35"/>
    <row r="52" s="25" customFormat="1" x14ac:dyDescent="0.35"/>
    <row r="53" s="25" customFormat="1" x14ac:dyDescent="0.35"/>
    <row r="54" s="25" customFormat="1" x14ac:dyDescent="0.35"/>
    <row r="55" s="25" customFormat="1" x14ac:dyDescent="0.35"/>
    <row r="56" s="25" customFormat="1" x14ac:dyDescent="0.35"/>
    <row r="57" s="25" customFormat="1" x14ac:dyDescent="0.35"/>
    <row r="58" s="25" customFormat="1" x14ac:dyDescent="0.35"/>
    <row r="59" s="25" customFormat="1" x14ac:dyDescent="0.35"/>
    <row r="60" s="25" customFormat="1" x14ac:dyDescent="0.35"/>
    <row r="61" s="25" customFormat="1" x14ac:dyDescent="0.35"/>
    <row r="62" s="25" customFormat="1" x14ac:dyDescent="0.35"/>
    <row r="63" s="25" customFormat="1" x14ac:dyDescent="0.35"/>
    <row r="64" s="25" customFormat="1" x14ac:dyDescent="0.35"/>
    <row r="65" s="25" customFormat="1" x14ac:dyDescent="0.35"/>
    <row r="66" s="25" customFormat="1" x14ac:dyDescent="0.35"/>
    <row r="67" s="25" customFormat="1" x14ac:dyDescent="0.35"/>
    <row r="68" s="25" customFormat="1" x14ac:dyDescent="0.35"/>
    <row r="69" s="25" customFormat="1" x14ac:dyDescent="0.35"/>
    <row r="70" s="25" customFormat="1" x14ac:dyDescent="0.35"/>
    <row r="71" s="25" customFormat="1" x14ac:dyDescent="0.35"/>
    <row r="72" s="25" customFormat="1" x14ac:dyDescent="0.35"/>
    <row r="73" s="25" customFormat="1" x14ac:dyDescent="0.35"/>
    <row r="74" s="25" customFormat="1" x14ac:dyDescent="0.35"/>
    <row r="75" s="25" customFormat="1" x14ac:dyDescent="0.35"/>
    <row r="76" s="25" customFormat="1" x14ac:dyDescent="0.35"/>
    <row r="77" s="25" customFormat="1" x14ac:dyDescent="0.35"/>
    <row r="78" s="25" customFormat="1" x14ac:dyDescent="0.35"/>
    <row r="79" s="25" customFormat="1" x14ac:dyDescent="0.35"/>
    <row r="80" s="25" customFormat="1" x14ac:dyDescent="0.35"/>
    <row r="81" s="25" customFormat="1" x14ac:dyDescent="0.35"/>
    <row r="82" s="25" customFormat="1" x14ac:dyDescent="0.35"/>
    <row r="83" s="25" customFormat="1" x14ac:dyDescent="0.35"/>
    <row r="84" s="25" customFormat="1" x14ac:dyDescent="0.35"/>
    <row r="85" s="25" customFormat="1" x14ac:dyDescent="0.35"/>
    <row r="86" s="25" customFormat="1" x14ac:dyDescent="0.35"/>
    <row r="87" s="25" customFormat="1" x14ac:dyDescent="0.35"/>
    <row r="88" s="25" customFormat="1" x14ac:dyDescent="0.35"/>
    <row r="89" s="25" customFormat="1" x14ac:dyDescent="0.35"/>
    <row r="90" s="25" customFormat="1" x14ac:dyDescent="0.35"/>
    <row r="91" s="25" customFormat="1" x14ac:dyDescent="0.35"/>
    <row r="92" s="25" customFormat="1" x14ac:dyDescent="0.35"/>
  </sheetData>
  <sheetProtection algorithmName="SHA-512" hashValue="n1eqTFuT86eRBnqAOXEojCm2SjIKI3a3M/SQx99SiKg3l9jvvP6GSAjffk3DM8qHhlwSzIoNROy1U0dM4LxiJg==" saltValue="qi4kfm5UdI/UPmdWlrZcog==" spinCount="100000" sheet="1" selectLockedCells="1"/>
  <mergeCells count="12">
    <mergeCell ref="A12:D12"/>
    <mergeCell ref="Q12:T12"/>
    <mergeCell ref="Q7:T7"/>
    <mergeCell ref="A8:D8"/>
    <mergeCell ref="Q8:T8"/>
    <mergeCell ref="A9:D9"/>
    <mergeCell ref="A11:D11"/>
    <mergeCell ref="A7:D7"/>
    <mergeCell ref="A10:D10"/>
    <mergeCell ref="Q9:T9"/>
    <mergeCell ref="Q10:T10"/>
    <mergeCell ref="Q11:T11"/>
  </mergeCells>
  <pageMargins left="0.7" right="0.7" top="0.75" bottom="0.75" header="0.3" footer="0.3"/>
  <pageSetup paperSize="5"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 Overview and Instructions</vt:lpstr>
      <vt:lpstr>2 - Management Representation</vt:lpstr>
      <vt:lpstr>3 - COVID-19 Funding</vt:lpstr>
      <vt:lpstr>4a - Child Absenteeism Tool</vt:lpstr>
      <vt:lpstr>4b - Closure by PPH Tool</vt:lpstr>
      <vt:lpstr>5 - Staff Absenteeism Tool</vt:lpstr>
      <vt:lpstr>6 - Special Purpose Funding</vt:lpstr>
      <vt:lpstr>7 - Stale-Dated Chq</vt:lpstr>
      <vt:lpstr>8 - KPIs</vt:lpstr>
      <vt:lpstr>9 - Reconciliation Summary</vt:lpstr>
      <vt:lpstr>10- Gov Grants Input</vt:lpstr>
      <vt:lpstr>'1 - Overview and Instructions'!Print_Area</vt:lpstr>
      <vt:lpstr>'2 - Management Representation'!Print_Area</vt:lpstr>
      <vt:lpstr>'3 - COVID-19 Funding'!Print_Area</vt:lpstr>
      <vt:lpstr>'8 - KPIs'!Print_Area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Pabla, Harpreet</dc:creator>
  <cp:lastModifiedBy>Barillas, Jeffrey</cp:lastModifiedBy>
  <cp:lastPrinted>2019-07-26T15:12:49Z</cp:lastPrinted>
  <dcterms:created xsi:type="dcterms:W3CDTF">2019-05-21T14:39:39Z</dcterms:created>
  <dcterms:modified xsi:type="dcterms:W3CDTF">2022-05-30T16:33:09Z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