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FE2\Finance\60009\My Documents\Internet\finance\purchasing\_assets\"/>
    </mc:Choice>
  </mc:AlternateContent>
  <xr:revisionPtr revIDLastSave="0" documentId="10_ncr:100000_{CCE0A58C-724C-4F92-A2B8-672365D35872}" xr6:coauthVersionLast="31" xr6:coauthVersionMax="31" xr10:uidLastSave="{00000000-0000-0000-0000-000000000000}"/>
  <workbookProtection workbookPassword="F0B0" lockStructure="1"/>
  <bookViews>
    <workbookView xWindow="15" yWindow="10410" windowWidth="16320" windowHeight="11400" firstSheet="1" activeTab="1" xr2:uid="{00000000-000D-0000-FFFF-FFFF00000000}"/>
  </bookViews>
  <sheets>
    <sheet name="Pre-Evaluation Questionnaire" sheetId="4" r:id="rId1"/>
    <sheet name="Contractor Evaluation" sheetId="1" r:id="rId2"/>
    <sheet name="Additional Comments" sheetId="5" r:id="rId3"/>
    <sheet name="Automation Weight Options" sheetId="2" state="hidden" r:id="rId4"/>
    <sheet name="AutomationCriteria Menu Options" sheetId="3" state="hidden" r:id="rId5"/>
    <sheet name="Sheet1" sheetId="6" state="hidden" r:id="rId6"/>
  </sheets>
  <definedNames>
    <definedName name="_xlnm.Print_Area" localSheetId="1">'Contractor Evaluation'!$A$1:$M$70</definedName>
  </definedNames>
  <calcPr calcId="179017"/>
</workbook>
</file>

<file path=xl/calcChain.xml><?xml version="1.0" encoding="utf-8"?>
<calcChain xmlns="http://schemas.openxmlformats.org/spreadsheetml/2006/main">
  <c r="B53" i="1" l="1"/>
  <c r="B54" i="1" l="1"/>
  <c r="D50" i="1"/>
  <c r="D28" i="1" l="1"/>
  <c r="D29" i="1"/>
  <c r="D32" i="1"/>
  <c r="B20" i="1" l="1"/>
  <c r="B17" i="1"/>
  <c r="D20" i="1"/>
  <c r="C20" i="1" l="1"/>
  <c r="D33" i="1"/>
  <c r="B41" i="1"/>
  <c r="B38" i="1"/>
  <c r="B32" i="1"/>
  <c r="B11" i="1"/>
  <c r="B44" i="1"/>
  <c r="B43" i="1"/>
  <c r="D43" i="1" l="1"/>
  <c r="B50" i="1" l="1"/>
  <c r="B46" i="1"/>
  <c r="B40" i="1"/>
  <c r="B29" i="1"/>
  <c r="B28" i="1"/>
  <c r="B45" i="1" l="1"/>
  <c r="G8" i="1"/>
  <c r="D26" i="1"/>
  <c r="D25" i="1" l="1"/>
  <c r="B30" i="1" l="1"/>
  <c r="D53" i="1" l="1"/>
  <c r="D51" i="1"/>
  <c r="C51" i="1" s="1"/>
  <c r="C50" i="1"/>
  <c r="C43" i="1"/>
  <c r="C32" i="1"/>
  <c r="C29" i="1"/>
  <c r="C28" i="1"/>
  <c r="C25" i="1"/>
  <c r="D24" i="1"/>
  <c r="C24" i="1" s="1"/>
  <c r="D21" i="1"/>
  <c r="C21" i="1" s="1"/>
  <c r="D15" i="1"/>
  <c r="C15" i="1" s="1"/>
  <c r="D12" i="1"/>
  <c r="C12" i="1" s="1"/>
  <c r="D11" i="1"/>
  <c r="C11" i="1" s="1"/>
  <c r="D54" i="1"/>
  <c r="D48" i="1"/>
  <c r="C48" i="1" s="1"/>
  <c r="D47" i="1"/>
  <c r="C47" i="1" s="1"/>
  <c r="D46" i="1"/>
  <c r="C46" i="1" s="1"/>
  <c r="D45" i="1"/>
  <c r="C45" i="1" s="1"/>
  <c r="D44" i="1"/>
  <c r="C44" i="1" s="1"/>
  <c r="D41" i="1"/>
  <c r="C41" i="1" s="1"/>
  <c r="D40" i="1"/>
  <c r="C40" i="1" s="1"/>
  <c r="D39" i="1"/>
  <c r="C39" i="1" s="1"/>
  <c r="D38" i="1"/>
  <c r="C38" i="1" s="1"/>
  <c r="D37" i="1"/>
  <c r="C37" i="1" s="1"/>
  <c r="D36" i="1"/>
  <c r="C36" i="1" s="1"/>
  <c r="D35" i="1"/>
  <c r="C35" i="1" s="1"/>
  <c r="D34" i="1"/>
  <c r="C34" i="1" s="1"/>
  <c r="C33" i="1"/>
  <c r="D31" i="1"/>
  <c r="C31" i="1" s="1"/>
  <c r="D27" i="1"/>
  <c r="C27" i="1" s="1"/>
  <c r="C26" i="1"/>
  <c r="D23" i="1"/>
  <c r="C23" i="1" s="1"/>
  <c r="D22" i="1"/>
  <c r="C22" i="1" s="1"/>
  <c r="D19" i="1"/>
  <c r="C19" i="1" s="1"/>
  <c r="D17" i="1"/>
  <c r="C17" i="1" s="1"/>
  <c r="D16" i="1"/>
  <c r="C16" i="1" s="1"/>
  <c r="D14" i="1"/>
  <c r="B49" i="1"/>
  <c r="B13" i="1"/>
  <c r="B10" i="1"/>
  <c r="B18" i="1"/>
  <c r="C49" i="1" l="1"/>
  <c r="B52" i="1"/>
  <c r="C42" i="1"/>
  <c r="C54" i="1"/>
  <c r="C53" i="1"/>
  <c r="C18" i="1"/>
  <c r="C14" i="1"/>
  <c r="C13" i="1" s="1"/>
  <c r="C30" i="1"/>
  <c r="C10" i="1"/>
  <c r="B42" i="1"/>
  <c r="G56" i="1" l="1"/>
  <c r="C52" i="1"/>
  <c r="G57" i="1" s="1"/>
  <c r="G58" i="1" l="1"/>
  <c r="G59" i="1" s="1"/>
  <c r="G60" i="1" l="1"/>
</calcChain>
</file>

<file path=xl/sharedStrings.xml><?xml version="1.0" encoding="utf-8"?>
<sst xmlns="http://schemas.openxmlformats.org/spreadsheetml/2006/main" count="298" uniqueCount="152">
  <si>
    <t>Contractor Performance Evaluation</t>
  </si>
  <si>
    <t>Contractor Name:</t>
  </si>
  <si>
    <t>Interim</t>
  </si>
  <si>
    <t>Final</t>
  </si>
  <si>
    <t>Contract Start Date:</t>
  </si>
  <si>
    <t>Was an acceptable baseline schedule (incusive of key tasks, activities, subs, etc.) provided at the pre-construction meeting (or within the agreed upon timeframe)?</t>
  </si>
  <si>
    <t>Did the Contractor provide timely notification to appropriate stakeholders, as required? (e.g. all Peel operations, residents, etc)</t>
  </si>
  <si>
    <t>Project Commencement</t>
  </si>
  <si>
    <t>Project Management</t>
  </si>
  <si>
    <t>Project Completion</t>
  </si>
  <si>
    <t>Did the Contractor comply with the allowable working hours as specified in the Contract or as approved by the Agency?</t>
  </si>
  <si>
    <t>Did the materials (including equipment to be installed) supplied by the Contractor meet the Contract specifications?</t>
  </si>
  <si>
    <t>Did the Contractor stage the work in an appropriate manner to achieve the Contract requirements?</t>
  </si>
  <si>
    <t>Workmanship</t>
  </si>
  <si>
    <t>Safety</t>
  </si>
  <si>
    <t>Weight</t>
  </si>
  <si>
    <t>Score</t>
  </si>
  <si>
    <t>Did all Contractor and sub-contractor staff wear the required PPE at all times?</t>
  </si>
  <si>
    <t>Did the Contractor take immediate Action to rectify safety issues?</t>
  </si>
  <si>
    <t>Did the Contractor maintain, as required, clear emergency Routes and control public access?</t>
  </si>
  <si>
    <t>As required, did the Contractor deal with incidents / accidents to the General Public and report to the Region in a timely manner?</t>
  </si>
  <si>
    <t>Not Applicable</t>
  </si>
  <si>
    <t>Did the project commence by the contractually obligated date or Region-agreed start date?</t>
  </si>
  <si>
    <t>Evaluation Type:</t>
  </si>
  <si>
    <t>Date:</t>
  </si>
  <si>
    <t>Approval Name:</t>
  </si>
  <si>
    <t>Approval Signature:</t>
  </si>
  <si>
    <t>Yes</t>
  </si>
  <si>
    <t>No</t>
  </si>
  <si>
    <t>Yes, Met All Specifications</t>
  </si>
  <si>
    <t>Incurred a Few Rejections of Materials</t>
  </si>
  <si>
    <t>Incurred Many Rejections of Materials</t>
  </si>
  <si>
    <t>Item(s) needed to be re-submitted</t>
  </si>
  <si>
    <t>Contract Management and Supervision</t>
  </si>
  <si>
    <t xml:space="preserve">Client and Public Relations </t>
  </si>
  <si>
    <t>Always</t>
  </si>
  <si>
    <t>Usually</t>
  </si>
  <si>
    <t>Rarely/Never</t>
  </si>
  <si>
    <t>Sometimes</t>
  </si>
  <si>
    <t>No (Major Impact)</t>
  </si>
  <si>
    <t>Did the Contractor keep the NOP and Form 1000 for each sub-contractor in an accessible location on site?</t>
  </si>
  <si>
    <t>Did the Contractor keep these notices in an accessible location on site; OH&amp;SA, Construction Regs, Nearest MOL office, First Aid Regs, WSIB Poster (Form 82), H&amp;S Policy, MSDS, Emergency Procedures, etc.?</t>
  </si>
  <si>
    <t>Did the Contractor follow the contractual claims procedure?</t>
  </si>
  <si>
    <t>Did the Contractor comply with any stop work orders issued by the Region, MOL, TSSA, other Agencies?</t>
  </si>
  <si>
    <t>Did the Contractor submit payment requests accurately which were inclusive of WSIB and Statutory declaration for each invoice submitted?</t>
  </si>
  <si>
    <t>No (Major Issue)</t>
  </si>
  <si>
    <t xml:space="preserve">Weight Options </t>
  </si>
  <si>
    <t>Evaluation Guide</t>
  </si>
  <si>
    <t>Options</t>
  </si>
  <si>
    <t>Always, Usually, Sometimes, Rarely/Near Option</t>
  </si>
  <si>
    <t>Yes, Met Most (No Major Impact), No (Major Impact) Option</t>
  </si>
  <si>
    <t>Yes, No Option</t>
  </si>
  <si>
    <t>Client and Public Relations</t>
  </si>
  <si>
    <t>Usually (Minor Issues)</t>
  </si>
  <si>
    <t>Yes, Item(s) needed to be re-submitted, No Option</t>
  </si>
  <si>
    <t>Contract Management &amp; Supervision</t>
  </si>
  <si>
    <t xml:space="preserve">Specific </t>
  </si>
  <si>
    <t>Percentage</t>
  </si>
  <si>
    <t xml:space="preserve">Maximum Point Available </t>
  </si>
  <si>
    <t>Points Earned</t>
  </si>
  <si>
    <t>Document Number:</t>
  </si>
  <si>
    <t>Comments:</t>
  </si>
  <si>
    <t>Contractor Rating</t>
  </si>
  <si>
    <t>Was an acceptable baseline schedule (inclusive of key tasks, activities, subs, etc.) provided at the pre-construction meeting (or within the agreed upon timeframe)?</t>
  </si>
  <si>
    <t>Did the Contractor meet the project milestones by the contractually obligated date or any other agreed-upon dates?</t>
  </si>
  <si>
    <t xml:space="preserve">Did the Contractor consistently follow the submitted Traffic Control Plan (as amended throughout Contract) which was inclusive of OTM Book 7 Temporary Conditions?  </t>
  </si>
  <si>
    <t>Did the Contractor submit a acceptable Safety Plan in a timely manner prior to commencement and keep a copy on-site for the Contract duration?</t>
  </si>
  <si>
    <t>Criteria</t>
  </si>
  <si>
    <t>Approval Required</t>
  </si>
  <si>
    <t>Comments</t>
  </si>
  <si>
    <t>Did the project commence by the contractually obligated date or Region agreed/revised start date?</t>
  </si>
  <si>
    <t>Substantial Performance Date:</t>
  </si>
  <si>
    <t>No Damage Occurred</t>
  </si>
  <si>
    <t>Incurred Minor Damage</t>
  </si>
  <si>
    <t>Incurred Extensive Damage</t>
  </si>
  <si>
    <t>Did the Contractor cause any damage to existing facilities, properties (City, Region or private), sites, etc?</t>
  </si>
  <si>
    <t>Was the equipment utilized by the Contractor for the completion of the work appropriate for the required work?</t>
  </si>
  <si>
    <t>Did the Contractor maintain comprehensive schedule updates and provide updates as required?</t>
  </si>
  <si>
    <t>Did the Contractor provide timely notification to appropriate stakeholders, as required (e.g. all Peel Operations, residents, etc)?</t>
  </si>
  <si>
    <t>Did the Contractor effectively coordinate with other Contractors, Consultants, Sub-Contractors and Suppliers as applicable?</t>
  </si>
  <si>
    <t>Did the Contractor respond appropriately to service delivery issues (complaints, inquiries, third party claims, etc.)?</t>
  </si>
  <si>
    <t>Was the Contractor fair and did they conduct themselves with common courtesy and appropriate business manner when dealing with the Public, Agency staff / representatives, and own employees (including; properly identifing themselves to the Public and Agency staff as required)?</t>
  </si>
  <si>
    <t>Did the Contractor have the appropriate authority on site to make decisions and provide continuous on-site supervison to workers?</t>
  </si>
  <si>
    <t xml:space="preserve">Did the Contractor supply appropriate staff for the required work and / or did the staff have the appropriate skills, training and licenses required? </t>
  </si>
  <si>
    <t>Is this the Final Evaluation or an Interim Evaluation?</t>
  </si>
  <si>
    <t xml:space="preserve">Yes or Minor Revisions </t>
  </si>
  <si>
    <t>Did the Contractor submit an unjustifiable number of invalid change order requests?</t>
  </si>
  <si>
    <t>Have there been any deficiencies?</t>
  </si>
  <si>
    <t>Has testing commenced and/or completed?</t>
  </si>
  <si>
    <t>Contractor Performance Evaluation Questionnaire</t>
  </si>
  <si>
    <t>Have any submittals (other than the baseline schedule) been required from the Contractor yet?</t>
  </si>
  <si>
    <t>Have there been any Change Orders?</t>
  </si>
  <si>
    <t>Were there any incidents/accidents involving the General Public?</t>
  </si>
  <si>
    <t>Has the Contractor received any written notices?</t>
  </si>
  <si>
    <t>Have there been any service delivery issues (ie/ complaints, inquiries, claims)?</t>
  </si>
  <si>
    <t>Did the Contractor submit on schedule complete Operations and Maintenance Manuals as well as accurate and / or complete record documents and drawings?</t>
  </si>
  <si>
    <t>Received but required re-submission(s)</t>
  </si>
  <si>
    <t>Did the Contractor submit the required shop drawings and submittals on-time and in the proper formats (e.g. mix designs, commissioning plan, etc.)?</t>
  </si>
  <si>
    <t>Reverse Always, Sometimes, Never Rarely</t>
  </si>
  <si>
    <t>Did the Contractor keep the site (and access roads) reasonably clean and organized throughout the duration of the project?</t>
  </si>
  <si>
    <t>Did the Contractor comply with all permit requirements and agreements (eg. Road Occupancy, MTO Encroachment, etc)?</t>
  </si>
  <si>
    <t>Did the Contractor submit reasonable and competitive quotations for extra work, in a timely manner?</t>
  </si>
  <si>
    <t>Did the Contractor meet the Substantial Performance by the contractually obligated date or revised agreed-upon date?</t>
  </si>
  <si>
    <t>Was there a Contractually or Region approved start date the Contractor was to meet?</t>
  </si>
  <si>
    <t>Was a Traffic Control Plan Required?</t>
  </si>
  <si>
    <t xml:space="preserve">Did the Contractor obtain up to date locates for all utilities and were they kept up to date throughout project duration, while adhering to all locate conditions? </t>
  </si>
  <si>
    <t>Were there any Safety Issues?</t>
  </si>
  <si>
    <t>Were any stop work orders issued by the Region, MOL, TSSA, other Agencies?</t>
  </si>
  <si>
    <t>No (No Major Impact)</t>
  </si>
  <si>
    <t>Did the Contractor install and maintain all environmental measures as per Contract and Permit requirements (eg. Conservation Authority, PTTW, MNR, MOE, etc.), and mitigate all identified environmental site issues in a timely manner?</t>
  </si>
  <si>
    <t>Did the Contractor install and maintain all environmental measures as per Contract and Permit requirements (e.g. Conservation Authority, PTTW, MNR, MOE, etc.), and mitigate all identified environmental site issues in a timely manner?</t>
  </si>
  <si>
    <t>Did the Contractor pass the minimum testing requirements (e.g. pressure testing, leakage test, FAT, SAT, Compaction, Material Testing, etc.)?</t>
  </si>
  <si>
    <t>Did the Contractor comply with written notices by the Agency in a timely manner (e.g. site instructions, change directives, etc.)?</t>
  </si>
  <si>
    <t>Were there any environmental requirements as part of the work including but not limited Conservation Authority, PTTW, MNR, MOE, etc?</t>
  </si>
  <si>
    <t>Item</t>
  </si>
  <si>
    <t>Region's Project Manager Name:</t>
  </si>
  <si>
    <t>Region's Project Manager Signature:</t>
  </si>
  <si>
    <t>Critiera</t>
  </si>
  <si>
    <t>Additional Comments</t>
  </si>
  <si>
    <t>Does project close-out require Operations and Maintenance Manuals and / or record documents and drawings to be submitted by the Contractor?</t>
  </si>
  <si>
    <t>Did the Contractor cause any damage to existing facilities, properties (City, Region or Private), sites, etc?</t>
  </si>
  <si>
    <t>Did the Contractor submit a acceptable Safety Plan in a timely manner prior to commencement and keep a copy on site for the Contract duration?</t>
  </si>
  <si>
    <t>Was the Contractor fair and did they conduct themselves with common courtesy and appropriate business manner when dealing with Public, Agency Staff / representatives, and own employees (including; properly identifing themselves to the Public and Agnecy staff as required)?</t>
  </si>
  <si>
    <t>Did the Contractor comply with any written notices by the Agency in a timely manner (eg. site instructions, change directives, etc.)?</t>
  </si>
  <si>
    <t>Did the Contractor meet the Substantial Completion by the contractually obligated date or revised agreed-upon date?</t>
  </si>
  <si>
    <t>Did the Contractor comply with all permit requirements and agreements (eg. Conservation Authority, PTTW, Road Occupancy, MTO Encroachment, etc)?</t>
  </si>
  <si>
    <t xml:space="preserve">Did the Contractor supply  appropriate staff for the required work and / or did the staff have the appropriate skills, training and licenses required? </t>
  </si>
  <si>
    <t>Did the Contractor pass the minimum testing requirements (eg. pressure testing, leakage test, FAT, SAT, Compaction, Material Testing, etc.)?</t>
  </si>
  <si>
    <t>Did the Contractor resolve deficiencies identified during construction in a timely manner and to the satisfaction of the Agency?</t>
  </si>
  <si>
    <t>Did the Contractor obtain up to date locates for all utilities and were they kept up to date throughout project duration, while adhering to all locate conditions?</t>
  </si>
  <si>
    <t>Did all Contractor and Sub-Contractor staff wear the required PPE at all times?</t>
  </si>
  <si>
    <t>Did the Contractor have the appropriate authority on site to make decisions and provided continuous on-site supervison to workers?</t>
  </si>
  <si>
    <t>Did the Contractor comply with all permit requirements and agreements (e.g. Road Occupancy, MTO Encroachment, etc)?</t>
  </si>
  <si>
    <t>Project Commencement (5%)</t>
  </si>
  <si>
    <t>Project Management (13%)</t>
  </si>
  <si>
    <t>Workmanship (31%)</t>
  </si>
  <si>
    <t>Safety (21%)</t>
  </si>
  <si>
    <t>Contract Management and Supervision (16%)</t>
  </si>
  <si>
    <t>Client and Public Relations (6%)</t>
  </si>
  <si>
    <t>Project Completion (8%)</t>
  </si>
  <si>
    <t>Division:</t>
  </si>
  <si>
    <t>Please send all signed final evaluations to vendorperformance@peelregion.ca</t>
  </si>
  <si>
    <t>Description:</t>
  </si>
  <si>
    <r>
      <t>Did the Contractor resolve deficiencies</t>
    </r>
    <r>
      <rPr>
        <b/>
        <sz val="10"/>
        <rFont val="Arial"/>
        <family val="2"/>
      </rPr>
      <t xml:space="preserve"> identified during construction</t>
    </r>
    <r>
      <rPr>
        <sz val="10"/>
        <rFont val="Arial"/>
        <family val="2"/>
      </rPr>
      <t xml:space="preserve"> in a timely manner and to the satisfaction of the Agency?</t>
    </r>
  </si>
  <si>
    <t>TOTAL PERCENTAGE</t>
  </si>
  <si>
    <t>Please complete this set of questions prior to starting your evaluation to ensure the evaluation template is customized to suit your particular project and / or the stage you are at in your project.</t>
  </si>
  <si>
    <t>After completing these questions please move on to the Contractor Evaluation tab to evaluate your contractor.</t>
  </si>
  <si>
    <t>(as per document)</t>
  </si>
  <si>
    <r>
      <t>Did the Contractor resolve deficiencies</t>
    </r>
    <r>
      <rPr>
        <b/>
        <sz val="11"/>
        <rFont val="Arial"/>
        <family val="2"/>
      </rPr>
      <t xml:space="preserve"> identified during construction</t>
    </r>
    <r>
      <rPr>
        <sz val="11"/>
        <rFont val="Arial"/>
        <family val="2"/>
      </rPr>
      <t xml:space="preserve"> in a timely manner and to the satisfaction of the Agency?</t>
    </r>
  </si>
  <si>
    <r>
      <t xml:space="preserve">Did the Contractor comply with </t>
    </r>
    <r>
      <rPr>
        <b/>
        <sz val="11"/>
        <rFont val="Arial"/>
        <family val="2"/>
      </rPr>
      <t>any</t>
    </r>
    <r>
      <rPr>
        <sz val="11"/>
        <rFont val="Arial"/>
        <family val="2"/>
      </rPr>
      <t xml:space="preserve"> written notices by the Agency in a timely manner (e.g. site instructions, change directives, etc.)?</t>
    </r>
  </si>
  <si>
    <t>V-20180305</t>
  </si>
  <si>
    <t>This sheet provides a space for project managers to log additional comments, it is recommended to use when there are performance issues.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</si>
</sst>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09]mmmm\ d\,\ yyyy;@"/>
    <numFmt numFmtId="165" formatCode="0.0"/>
    <numFmt numFmtId="166" formatCode=";;;"/>
  </numFmts>
  <fonts count="30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sz val="24"/>
      <color theme="0"/>
      <name val="Arial"/>
      <family val="2"/>
    </font>
    <font>
      <b/>
      <sz val="11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b/>
      <sz val="20"/>
      <color theme="0"/>
      <name val="Arial"/>
      <family val="2"/>
    </font>
    <font>
      <sz val="11"/>
      <color theme="0"/>
      <name val="Arial"/>
      <family val="2"/>
    </font>
    <font>
      <b/>
      <sz val="11"/>
      <color theme="3"/>
      <name val="Arial"/>
      <family val="2"/>
    </font>
    <font>
      <b/>
      <sz val="11"/>
      <name val="Arial"/>
      <family val="2"/>
    </font>
    <font>
      <i/>
      <sz val="11"/>
      <color rgb="FFFF0000"/>
      <name val="Arial"/>
      <family val="2"/>
    </font>
    <font>
      <b/>
      <sz val="11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6" borderId="0" applyNumberFormat="0" applyBorder="0" applyAlignment="0" applyProtection="0"/>
    <xf numFmtId="0" fontId="11" fillId="8" borderId="15" applyNumberFormat="0" applyFont="0" applyAlignment="0" applyProtection="0"/>
    <xf numFmtId="0" fontId="12" fillId="0" borderId="0" applyNumberFormat="0" applyFill="0" applyBorder="0" applyAlignment="0" applyProtection="0"/>
  </cellStyleXfs>
  <cellXfs count="204">
    <xf numFmtId="0" fontId="0" fillId="0" borderId="0" xfId="0"/>
    <xf numFmtId="0" fontId="4" fillId="0" borderId="0" xfId="0" applyFont="1"/>
    <xf numFmtId="0" fontId="4" fillId="0" borderId="1" xfId="0" applyFont="1" applyFill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4" fillId="0" borderId="1" xfId="0" applyFont="1" applyBorder="1"/>
    <xf numFmtId="0" fontId="4" fillId="0" borderId="5" xfId="0" applyFont="1" applyFill="1" applyBorder="1" applyAlignment="1">
      <alignment horizontal="center"/>
    </xf>
    <xf numFmtId="0" fontId="7" fillId="6" borderId="0" xfId="5" applyFont="1" applyAlignment="1">
      <alignment horizontal="center" vertical="top"/>
    </xf>
    <xf numFmtId="0" fontId="8" fillId="0" borderId="0" xfId="0" applyFont="1"/>
    <xf numFmtId="0" fontId="9" fillId="6" borderId="1" xfId="5" applyFont="1" applyBorder="1" applyAlignment="1">
      <alignment horizontal="left" vertical="top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3" fillId="0" borderId="1" xfId="4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 vertical="top" wrapText="1"/>
    </xf>
    <xf numFmtId="0" fontId="8" fillId="0" borderId="1" xfId="0" applyFont="1" applyBorder="1"/>
    <xf numFmtId="0" fontId="3" fillId="0" borderId="1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3" fillId="0" borderId="0" xfId="4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7" fillId="6" borderId="1" xfId="5" applyFont="1" applyBorder="1" applyAlignment="1">
      <alignment horizontal="center" vertical="top"/>
    </xf>
    <xf numFmtId="0" fontId="8" fillId="0" borderId="0" xfId="0" applyFont="1" applyFill="1"/>
    <xf numFmtId="0" fontId="8" fillId="0" borderId="0" xfId="0" applyFont="1" applyAlignment="1">
      <alignment horizontal="left" vertical="top"/>
    </xf>
    <xf numFmtId="0" fontId="10" fillId="0" borderId="0" xfId="4" applyFont="1" applyFill="1" applyBorder="1" applyAlignment="1">
      <alignment horizontal="center" vertical="top"/>
    </xf>
    <xf numFmtId="0" fontId="10" fillId="0" borderId="0" xfId="4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/>
    </xf>
    <xf numFmtId="0" fontId="7" fillId="6" borderId="1" xfId="5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0" borderId="0" xfId="0" applyFont="1" applyFill="1" applyBorder="1"/>
    <xf numFmtId="0" fontId="3" fillId="0" borderId="0" xfId="4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3" fillId="0" borderId="0" xfId="0" applyFont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6" borderId="1" xfId="5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3" fillId="0" borderId="4" xfId="4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/>
    </xf>
    <xf numFmtId="0" fontId="3" fillId="0" borderId="5" xfId="4" applyFont="1" applyFill="1" applyBorder="1" applyAlignment="1">
      <alignment horizontal="center" vertical="top" wrapText="1"/>
    </xf>
    <xf numFmtId="0" fontId="7" fillId="6" borderId="3" xfId="5" applyFont="1" applyBorder="1" applyAlignment="1">
      <alignment horizontal="left"/>
    </xf>
    <xf numFmtId="0" fontId="7" fillId="6" borderId="4" xfId="5" applyFont="1" applyBorder="1" applyAlignment="1">
      <alignment horizontal="left"/>
    </xf>
    <xf numFmtId="0" fontId="7" fillId="6" borderId="2" xfId="5" applyFont="1" applyBorder="1" applyAlignment="1">
      <alignment horizontal="left"/>
    </xf>
    <xf numFmtId="0" fontId="8" fillId="0" borderId="0" xfId="0" applyFont="1" applyBorder="1"/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center" vertical="top"/>
    </xf>
    <xf numFmtId="0" fontId="3" fillId="0" borderId="11" xfId="4" applyFont="1" applyFill="1" applyBorder="1" applyAlignment="1">
      <alignment horizontal="center" vertical="top"/>
    </xf>
    <xf numFmtId="0" fontId="3" fillId="0" borderId="11" xfId="4" applyFont="1" applyFill="1" applyBorder="1" applyAlignment="1">
      <alignment horizontal="center" vertical="top" wrapText="1"/>
    </xf>
    <xf numFmtId="0" fontId="15" fillId="0" borderId="0" xfId="0" applyFont="1" applyProtection="1"/>
    <xf numFmtId="0" fontId="15" fillId="0" borderId="0" xfId="0" applyFont="1"/>
    <xf numFmtId="0" fontId="15" fillId="0" borderId="0" xfId="0" applyFont="1" applyAlignment="1">
      <alignment horizontal="center"/>
    </xf>
    <xf numFmtId="0" fontId="15" fillId="7" borderId="1" xfId="0" applyFont="1" applyFill="1" applyBorder="1" applyAlignment="1" applyProtection="1">
      <alignment horizontal="left" vertical="top"/>
      <protection locked="0"/>
    </xf>
    <xf numFmtId="164" fontId="15" fillId="7" borderId="1" xfId="0" applyNumberFormat="1" applyFont="1" applyFill="1" applyBorder="1" applyAlignment="1" applyProtection="1">
      <alignment horizontal="left" vertical="top"/>
      <protection locked="0"/>
    </xf>
    <xf numFmtId="0" fontId="15" fillId="0" borderId="1" xfId="0" applyFont="1" applyBorder="1" applyAlignment="1">
      <alignment horizontal="left" vertical="top"/>
    </xf>
    <xf numFmtId="0" fontId="25" fillId="3" borderId="1" xfId="2" applyFont="1" applyBorder="1" applyAlignment="1">
      <alignment horizontal="left" vertical="top"/>
    </xf>
    <xf numFmtId="0" fontId="18" fillId="3" borderId="1" xfId="2" applyFont="1" applyBorder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18" fillId="3" borderId="3" xfId="2" applyFont="1" applyBorder="1" applyAlignment="1" applyProtection="1">
      <alignment horizontal="left" vertical="top"/>
    </xf>
    <xf numFmtId="0" fontId="18" fillId="3" borderId="4" xfId="2" applyFont="1" applyBorder="1" applyAlignment="1" applyProtection="1">
      <alignment horizontal="left" vertical="top"/>
    </xf>
    <xf numFmtId="0" fontId="18" fillId="3" borderId="2" xfId="2" applyFont="1" applyBorder="1" applyAlignment="1" applyProtection="1">
      <alignment horizontal="left" vertical="top"/>
    </xf>
    <xf numFmtId="0" fontId="15" fillId="0" borderId="3" xfId="0" applyFont="1" applyBorder="1" applyAlignment="1">
      <alignment vertical="top" wrapText="1"/>
    </xf>
    <xf numFmtId="0" fontId="17" fillId="0" borderId="2" xfId="0" applyFont="1" applyFill="1" applyBorder="1" applyAlignment="1" applyProtection="1">
      <alignment horizontal="center" vertical="top"/>
    </xf>
    <xf numFmtId="0" fontId="15" fillId="0" borderId="1" xfId="0" applyFont="1" applyBorder="1" applyAlignment="1">
      <alignment horizontal="left" vertical="top" wrapText="1"/>
    </xf>
    <xf numFmtId="0" fontId="15" fillId="0" borderId="0" xfId="0" applyFont="1" applyFill="1" applyBorder="1" applyAlignment="1" applyProtection="1">
      <alignment horizontal="left" vertical="top" wrapText="1"/>
    </xf>
    <xf numFmtId="0" fontId="23" fillId="0" borderId="0" xfId="0" applyFont="1" applyFill="1" applyBorder="1" applyAlignment="1" applyProtection="1">
      <alignment horizontal="left" vertical="top" wrapText="1"/>
    </xf>
    <xf numFmtId="0" fontId="15" fillId="0" borderId="0" xfId="0" applyFont="1" applyAlignment="1" applyProtection="1">
      <alignment horizontal="left" vertical="top"/>
    </xf>
    <xf numFmtId="165" fontId="15" fillId="0" borderId="0" xfId="0" applyNumberFormat="1" applyFont="1" applyAlignment="1" applyProtection="1">
      <alignment horizontal="left" vertical="top"/>
    </xf>
    <xf numFmtId="0" fontId="15" fillId="0" borderId="1" xfId="0" applyFont="1" applyFill="1" applyBorder="1" applyAlignment="1" applyProtection="1">
      <alignment horizontal="left" vertical="top"/>
    </xf>
    <xf numFmtId="0" fontId="15" fillId="0" borderId="0" xfId="0" applyFont="1" applyBorder="1" applyAlignment="1" applyProtection="1">
      <alignment horizontal="left" vertical="top"/>
    </xf>
    <xf numFmtId="0" fontId="15" fillId="0" borderId="0" xfId="0" applyFont="1" applyAlignment="1">
      <alignment horizontal="left" vertical="top"/>
    </xf>
    <xf numFmtId="0" fontId="15" fillId="0" borderId="0" xfId="0" applyFont="1" applyFill="1" applyAlignment="1" applyProtection="1">
      <alignment horizontal="left" vertical="top"/>
      <protection locked="0"/>
    </xf>
    <xf numFmtId="0" fontId="25" fillId="2" borderId="13" xfId="1" applyFont="1" applyBorder="1" applyAlignment="1" applyProtection="1">
      <alignment horizontal="left" vertical="top"/>
    </xf>
    <xf numFmtId="165" fontId="25" fillId="2" borderId="13" xfId="1" applyNumberFormat="1" applyFont="1" applyBorder="1" applyAlignment="1" applyProtection="1">
      <alignment horizontal="left" vertical="top"/>
    </xf>
    <xf numFmtId="0" fontId="25" fillId="3" borderId="1" xfId="2" applyFont="1" applyBorder="1" applyAlignment="1" applyProtection="1">
      <alignment horizontal="left" vertical="top"/>
    </xf>
    <xf numFmtId="0" fontId="25" fillId="3" borderId="3" xfId="2" applyFont="1" applyBorder="1" applyAlignment="1" applyProtection="1">
      <alignment horizontal="left" vertical="top"/>
    </xf>
    <xf numFmtId="165" fontId="25" fillId="3" borderId="3" xfId="2" applyNumberFormat="1" applyFont="1" applyBorder="1" applyAlignment="1" applyProtection="1">
      <alignment horizontal="left" vertical="top"/>
    </xf>
    <xf numFmtId="0" fontId="15" fillId="0" borderId="1" xfId="0" applyFont="1" applyBorder="1" applyAlignment="1" applyProtection="1">
      <alignment horizontal="left" vertical="top"/>
    </xf>
    <xf numFmtId="0" fontId="23" fillId="0" borderId="1" xfId="0" applyFont="1" applyFill="1" applyBorder="1" applyAlignment="1" applyProtection="1">
      <alignment horizontal="left" vertical="top" wrapText="1"/>
    </xf>
    <xf numFmtId="165" fontId="15" fillId="0" borderId="1" xfId="0" applyNumberFormat="1" applyFont="1" applyBorder="1" applyAlignment="1" applyProtection="1">
      <alignment horizontal="left" vertical="top"/>
    </xf>
    <xf numFmtId="0" fontId="23" fillId="7" borderId="1" xfId="0" applyFont="1" applyFill="1" applyBorder="1" applyAlignment="1" applyProtection="1">
      <alignment horizontal="left" vertical="top" wrapText="1"/>
      <protection locked="0"/>
    </xf>
    <xf numFmtId="0" fontId="15" fillId="0" borderId="3" xfId="0" applyFont="1" applyBorder="1" applyAlignment="1" applyProtection="1">
      <alignment horizontal="left" vertical="top"/>
    </xf>
    <xf numFmtId="0" fontId="28" fillId="3" borderId="1" xfId="2" applyFont="1" applyBorder="1" applyAlignment="1" applyProtection="1">
      <alignment horizontal="left" vertical="top"/>
    </xf>
    <xf numFmtId="0" fontId="15" fillId="0" borderId="1" xfId="0" applyFont="1" applyBorder="1" applyAlignment="1" applyProtection="1">
      <alignment horizontal="left" vertical="top" wrapText="1"/>
    </xf>
    <xf numFmtId="0" fontId="15" fillId="0" borderId="6" xfId="0" applyFont="1" applyBorder="1" applyAlignment="1" applyProtection="1">
      <alignment horizontal="left" vertical="top" wrapText="1"/>
    </xf>
    <xf numFmtId="165" fontId="15" fillId="0" borderId="5" xfId="0" applyNumberFormat="1" applyFont="1" applyBorder="1" applyAlignment="1" applyProtection="1">
      <alignment horizontal="left" vertical="top"/>
    </xf>
    <xf numFmtId="0" fontId="15" fillId="0" borderId="5" xfId="0" applyFont="1" applyBorder="1" applyAlignment="1" applyProtection="1">
      <alignment horizontal="left" vertical="top"/>
    </xf>
    <xf numFmtId="0" fontId="27" fillId="0" borderId="5" xfId="0" applyFont="1" applyFill="1" applyBorder="1" applyAlignment="1" applyProtection="1">
      <alignment horizontal="left" vertical="top" wrapText="1"/>
    </xf>
    <xf numFmtId="0" fontId="27" fillId="0" borderId="0" xfId="0" applyFont="1" applyFill="1" applyBorder="1" applyAlignment="1" applyProtection="1">
      <alignment horizontal="left" vertical="top" wrapText="1"/>
    </xf>
    <xf numFmtId="166" fontId="25" fillId="0" borderId="0" xfId="1" applyNumberFormat="1" applyFont="1" applyFill="1" applyBorder="1" applyAlignment="1" applyProtection="1">
      <alignment horizontal="left" vertical="top"/>
    </xf>
    <xf numFmtId="10" fontId="25" fillId="2" borderId="1" xfId="1" applyNumberFormat="1" applyFont="1" applyBorder="1" applyAlignment="1" applyProtection="1">
      <alignment horizontal="left" vertical="top"/>
    </xf>
    <xf numFmtId="0" fontId="15" fillId="0" borderId="0" xfId="0" applyFont="1" applyFill="1" applyBorder="1" applyAlignment="1" applyProtection="1">
      <alignment horizontal="left" vertical="top"/>
    </xf>
    <xf numFmtId="0" fontId="15" fillId="0" borderId="0" xfId="0" applyFont="1" applyFill="1" applyAlignment="1" applyProtection="1">
      <alignment horizontal="left" vertical="top"/>
    </xf>
    <xf numFmtId="0" fontId="24" fillId="6" borderId="3" xfId="5" applyFont="1" applyBorder="1" applyAlignment="1" applyProtection="1">
      <alignment horizontal="left" vertical="top" wrapText="1"/>
    </xf>
    <xf numFmtId="0" fontId="24" fillId="6" borderId="2" xfId="5" applyFont="1" applyBorder="1" applyAlignment="1">
      <alignment horizontal="left" vertical="top" wrapText="1"/>
    </xf>
    <xf numFmtId="0" fontId="17" fillId="8" borderId="6" xfId="6" applyFont="1" applyBorder="1" applyAlignment="1">
      <alignment horizontal="left" vertical="top" wrapText="1"/>
    </xf>
    <xf numFmtId="0" fontId="17" fillId="8" borderId="7" xfId="6" applyFont="1" applyBorder="1" applyAlignment="1">
      <alignment horizontal="left" vertical="top" wrapText="1"/>
    </xf>
    <xf numFmtId="0" fontId="17" fillId="8" borderId="8" xfId="6" applyFont="1" applyBorder="1" applyAlignment="1">
      <alignment horizontal="left" vertical="top" wrapText="1"/>
    </xf>
    <xf numFmtId="0" fontId="17" fillId="8" borderId="10" xfId="6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/>
    </xf>
    <xf numFmtId="0" fontId="26" fillId="0" borderId="3" xfId="3" applyFont="1" applyBorder="1" applyAlignment="1" applyProtection="1">
      <alignment horizontal="left" vertical="top"/>
    </xf>
    <xf numFmtId="0" fontId="26" fillId="0" borderId="4" xfId="3" applyFont="1" applyBorder="1" applyAlignment="1" applyProtection="1">
      <alignment horizontal="left" vertical="top"/>
    </xf>
    <xf numFmtId="0" fontId="26" fillId="0" borderId="2" xfId="3" applyFont="1" applyBorder="1" applyAlignment="1" applyProtection="1">
      <alignment horizontal="left" vertical="top"/>
    </xf>
    <xf numFmtId="0" fontId="29" fillId="2" borderId="3" xfId="1" applyFont="1" applyBorder="1" applyAlignment="1" applyProtection="1">
      <alignment horizontal="left" vertical="top"/>
    </xf>
    <xf numFmtId="0" fontId="29" fillId="2" borderId="4" xfId="1" applyFont="1" applyBorder="1" applyAlignment="1" applyProtection="1">
      <alignment horizontal="left" vertical="top"/>
    </xf>
    <xf numFmtId="0" fontId="29" fillId="2" borderId="2" xfId="1" applyFont="1" applyBorder="1" applyAlignment="1" applyProtection="1">
      <alignment horizontal="left" vertical="top"/>
    </xf>
    <xf numFmtId="0" fontId="26" fillId="0" borderId="3" xfId="3" applyFont="1" applyBorder="1" applyAlignment="1" applyProtection="1">
      <alignment horizontal="left" vertical="top" wrapText="1"/>
    </xf>
    <xf numFmtId="0" fontId="26" fillId="0" borderId="4" xfId="3" applyFont="1" applyBorder="1" applyAlignment="1" applyProtection="1">
      <alignment horizontal="left" vertical="top" wrapText="1"/>
    </xf>
    <xf numFmtId="0" fontId="26" fillId="0" borderId="2" xfId="3" applyFont="1" applyBorder="1" applyAlignment="1" applyProtection="1">
      <alignment horizontal="left" vertical="top" wrapText="1"/>
    </xf>
    <xf numFmtId="0" fontId="26" fillId="0" borderId="6" xfId="3" applyFont="1" applyBorder="1" applyAlignment="1" applyProtection="1">
      <alignment horizontal="left" vertical="top"/>
    </xf>
    <xf numFmtId="0" fontId="26" fillId="0" borderId="5" xfId="3" applyFont="1" applyBorder="1" applyAlignment="1" applyProtection="1">
      <alignment horizontal="left" vertical="top"/>
    </xf>
    <xf numFmtId="0" fontId="26" fillId="0" borderId="7" xfId="3" applyFont="1" applyBorder="1" applyAlignment="1" applyProtection="1">
      <alignment horizontal="left" vertical="top"/>
    </xf>
    <xf numFmtId="0" fontId="16" fillId="2" borderId="1" xfId="1" applyFont="1" applyBorder="1" applyAlignment="1" applyProtection="1">
      <alignment horizontal="left" vertical="top"/>
    </xf>
    <xf numFmtId="0" fontId="15" fillId="0" borderId="8" xfId="0" applyFont="1" applyBorder="1" applyAlignment="1" applyProtection="1">
      <alignment horizontal="left" vertical="top"/>
    </xf>
    <xf numFmtId="0" fontId="15" fillId="0" borderId="9" xfId="0" applyFont="1" applyBorder="1" applyAlignment="1" applyProtection="1">
      <alignment horizontal="left" vertical="top"/>
    </xf>
    <xf numFmtId="0" fontId="15" fillId="0" borderId="10" xfId="0" applyFont="1" applyBorder="1" applyAlignment="1" applyProtection="1">
      <alignment horizontal="left" vertical="top"/>
    </xf>
    <xf numFmtId="0" fontId="15" fillId="7" borderId="1" xfId="0" applyFont="1" applyFill="1" applyBorder="1" applyAlignment="1" applyProtection="1">
      <alignment horizontal="left" vertical="top"/>
      <protection locked="0"/>
    </xf>
    <xf numFmtId="0" fontId="26" fillId="0" borderId="1" xfId="3" applyFont="1" applyBorder="1" applyAlignment="1" applyProtection="1">
      <alignment horizontal="left" vertical="top"/>
    </xf>
    <xf numFmtId="164" fontId="15" fillId="7" borderId="3" xfId="0" applyNumberFormat="1" applyFont="1" applyFill="1" applyBorder="1" applyAlignment="1" applyProtection="1">
      <alignment horizontal="left" vertical="top"/>
      <protection locked="0"/>
    </xf>
    <xf numFmtId="164" fontId="15" fillId="7" borderId="4" xfId="0" applyNumberFormat="1" applyFont="1" applyFill="1" applyBorder="1" applyAlignment="1" applyProtection="1">
      <alignment horizontal="left" vertical="top"/>
      <protection locked="0"/>
    </xf>
    <xf numFmtId="164" fontId="15" fillId="7" borderId="2" xfId="0" applyNumberFormat="1" applyFont="1" applyFill="1" applyBorder="1" applyAlignment="1" applyProtection="1">
      <alignment horizontal="left" vertical="top"/>
      <protection locked="0"/>
    </xf>
    <xf numFmtId="0" fontId="15" fillId="7" borderId="3" xfId="0" applyFont="1" applyFill="1" applyBorder="1" applyAlignment="1" applyProtection="1">
      <alignment horizontal="left" vertical="top"/>
      <protection locked="0"/>
    </xf>
    <xf numFmtId="0" fontId="15" fillId="7" borderId="4" xfId="0" applyFont="1" applyFill="1" applyBorder="1" applyAlignment="1" applyProtection="1">
      <alignment horizontal="left" vertical="top"/>
      <protection locked="0"/>
    </xf>
    <xf numFmtId="0" fontId="15" fillId="7" borderId="2" xfId="0" applyFont="1" applyFill="1" applyBorder="1" applyAlignment="1" applyProtection="1">
      <alignment horizontal="left" vertical="top"/>
      <protection locked="0"/>
    </xf>
    <xf numFmtId="0" fontId="17" fillId="5" borderId="3" xfId="0" applyFont="1" applyFill="1" applyBorder="1" applyAlignment="1" applyProtection="1">
      <alignment horizontal="left" vertical="top"/>
      <protection locked="0"/>
    </xf>
    <xf numFmtId="0" fontId="17" fillId="5" borderId="4" xfId="0" applyFont="1" applyFill="1" applyBorder="1" applyAlignment="1" applyProtection="1">
      <alignment horizontal="left" vertical="top"/>
      <protection locked="0"/>
    </xf>
    <xf numFmtId="0" fontId="17" fillId="5" borderId="2" xfId="0" applyFont="1" applyFill="1" applyBorder="1" applyAlignment="1" applyProtection="1">
      <alignment horizontal="left" vertical="top"/>
      <protection locked="0"/>
    </xf>
    <xf numFmtId="0" fontId="15" fillId="7" borderId="11" xfId="0" applyFont="1" applyFill="1" applyBorder="1" applyAlignment="1" applyProtection="1">
      <alignment horizontal="left" vertical="top"/>
      <protection locked="0"/>
    </xf>
    <xf numFmtId="0" fontId="15" fillId="7" borderId="13" xfId="0" applyFont="1" applyFill="1" applyBorder="1" applyAlignment="1" applyProtection="1">
      <alignment horizontal="left" vertical="top"/>
      <protection locked="0"/>
    </xf>
    <xf numFmtId="0" fontId="15" fillId="0" borderId="13" xfId="0" applyFont="1" applyBorder="1" applyAlignment="1" applyProtection="1">
      <alignment horizontal="left" vertical="top"/>
    </xf>
    <xf numFmtId="0" fontId="25" fillId="3" borderId="1" xfId="2" applyFont="1" applyBorder="1" applyAlignment="1" applyProtection="1">
      <alignment horizontal="left" vertical="top"/>
    </xf>
    <xf numFmtId="0" fontId="23" fillId="0" borderId="1" xfId="0" applyFont="1" applyFill="1" applyBorder="1" applyAlignment="1" applyProtection="1">
      <alignment horizontal="left" vertical="top" wrapText="1"/>
    </xf>
    <xf numFmtId="0" fontId="25" fillId="3" borderId="3" xfId="2" applyFont="1" applyBorder="1" applyAlignment="1" applyProtection="1">
      <alignment horizontal="left" vertical="top"/>
    </xf>
    <xf numFmtId="0" fontId="25" fillId="3" borderId="4" xfId="2" applyFont="1" applyBorder="1" applyAlignment="1" applyProtection="1">
      <alignment horizontal="left" vertical="top"/>
    </xf>
    <xf numFmtId="0" fontId="25" fillId="3" borderId="2" xfId="2" applyFont="1" applyBorder="1" applyAlignment="1" applyProtection="1">
      <alignment horizontal="left" vertical="top"/>
    </xf>
    <xf numFmtId="0" fontId="15" fillId="7" borderId="6" xfId="0" applyFont="1" applyFill="1" applyBorder="1" applyAlignment="1" applyProtection="1">
      <alignment horizontal="left" vertical="top" wrapText="1"/>
      <protection locked="0"/>
    </xf>
    <xf numFmtId="0" fontId="15" fillId="7" borderId="5" xfId="0" applyFont="1" applyFill="1" applyBorder="1" applyAlignment="1" applyProtection="1">
      <alignment horizontal="left" vertical="top" wrapText="1"/>
      <protection locked="0"/>
    </xf>
    <xf numFmtId="0" fontId="15" fillId="7" borderId="7" xfId="0" applyFont="1" applyFill="1" applyBorder="1" applyAlignment="1" applyProtection="1">
      <alignment horizontal="left" vertical="top" wrapText="1"/>
      <protection locked="0"/>
    </xf>
    <xf numFmtId="0" fontId="15" fillId="7" borderId="14" xfId="0" applyFont="1" applyFill="1" applyBorder="1" applyAlignment="1" applyProtection="1">
      <alignment horizontal="left" vertical="top" wrapText="1"/>
      <protection locked="0"/>
    </xf>
    <xf numFmtId="0" fontId="15" fillId="7" borderId="0" xfId="0" applyFont="1" applyFill="1" applyBorder="1" applyAlignment="1" applyProtection="1">
      <alignment horizontal="left" vertical="top" wrapText="1"/>
      <protection locked="0"/>
    </xf>
    <xf numFmtId="0" fontId="15" fillId="7" borderId="12" xfId="0" applyFont="1" applyFill="1" applyBorder="1" applyAlignment="1" applyProtection="1">
      <alignment horizontal="left" vertical="top" wrapText="1"/>
      <protection locked="0"/>
    </xf>
    <xf numFmtId="0" fontId="15" fillId="7" borderId="8" xfId="0" applyFont="1" applyFill="1" applyBorder="1" applyAlignment="1" applyProtection="1">
      <alignment horizontal="left" vertical="top" wrapText="1"/>
      <protection locked="0"/>
    </xf>
    <xf numFmtId="0" fontId="15" fillId="7" borderId="9" xfId="0" applyFont="1" applyFill="1" applyBorder="1" applyAlignment="1" applyProtection="1">
      <alignment horizontal="left" vertical="top" wrapText="1"/>
      <protection locked="0"/>
    </xf>
    <xf numFmtId="0" fontId="15" fillId="7" borderId="10" xfId="0" applyFont="1" applyFill="1" applyBorder="1" applyAlignment="1" applyProtection="1">
      <alignment horizontal="left" vertical="top" wrapText="1"/>
      <protection locked="0"/>
    </xf>
    <xf numFmtId="0" fontId="15" fillId="7" borderId="3" xfId="0" applyFont="1" applyFill="1" applyBorder="1" applyAlignment="1" applyProtection="1">
      <alignment horizontal="left" vertical="top" wrapText="1"/>
      <protection locked="0"/>
    </xf>
    <xf numFmtId="0" fontId="15" fillId="7" borderId="4" xfId="0" applyFont="1" applyFill="1" applyBorder="1" applyAlignment="1" applyProtection="1">
      <alignment horizontal="left" vertical="top" wrapText="1"/>
      <protection locked="0"/>
    </xf>
    <xf numFmtId="0" fontId="15" fillId="7" borderId="2" xfId="0" applyFont="1" applyFill="1" applyBorder="1" applyAlignment="1" applyProtection="1">
      <alignment horizontal="left" vertical="top" wrapText="1"/>
      <protection locked="0"/>
    </xf>
    <xf numFmtId="0" fontId="17" fillId="0" borderId="0" xfId="0" applyFont="1" applyBorder="1" applyAlignment="1" applyProtection="1">
      <alignment horizontal="left" vertical="top"/>
    </xf>
    <xf numFmtId="0" fontId="17" fillId="0" borderId="0" xfId="0" applyFont="1" applyAlignment="1" applyProtection="1">
      <alignment horizontal="left" vertical="top"/>
    </xf>
    <xf numFmtId="0" fontId="23" fillId="0" borderId="3" xfId="0" applyFont="1" applyFill="1" applyBorder="1" applyAlignment="1" applyProtection="1">
      <alignment horizontal="left" vertical="top" wrapText="1"/>
    </xf>
    <xf numFmtId="0" fontId="23" fillId="0" borderId="4" xfId="0" applyFont="1" applyFill="1" applyBorder="1" applyAlignment="1" applyProtection="1">
      <alignment horizontal="left" vertical="top" wrapText="1"/>
    </xf>
    <xf numFmtId="0" fontId="23" fillId="0" borderId="2" xfId="0" applyFont="1" applyFill="1" applyBorder="1" applyAlignment="1" applyProtection="1">
      <alignment horizontal="left" vertical="top" wrapText="1"/>
    </xf>
    <xf numFmtId="0" fontId="25" fillId="2" borderId="8" xfId="1" applyFont="1" applyBorder="1" applyAlignment="1" applyProtection="1">
      <alignment horizontal="left" vertical="top"/>
    </xf>
    <xf numFmtId="0" fontId="25" fillId="2" borderId="9" xfId="1" applyFont="1" applyBorder="1" applyAlignment="1" applyProtection="1">
      <alignment horizontal="left" vertical="top"/>
    </xf>
    <xf numFmtId="0" fontId="25" fillId="2" borderId="10" xfId="1" applyFont="1" applyBorder="1" applyAlignment="1" applyProtection="1">
      <alignment horizontal="left" vertical="top"/>
    </xf>
    <xf numFmtId="0" fontId="22" fillId="0" borderId="0" xfId="7" applyFont="1" applyBorder="1" applyAlignment="1" applyProtection="1">
      <alignment horizontal="left" vertical="top"/>
      <protection locked="0"/>
    </xf>
    <xf numFmtId="0" fontId="22" fillId="0" borderId="0" xfId="7" applyFont="1" applyAlignment="1" applyProtection="1">
      <alignment horizontal="left" vertical="top"/>
      <protection locked="0"/>
    </xf>
    <xf numFmtId="9" fontId="25" fillId="2" borderId="3" xfId="1" applyNumberFormat="1" applyFont="1" applyBorder="1" applyAlignment="1" applyProtection="1">
      <alignment horizontal="left" vertical="top"/>
    </xf>
    <xf numFmtId="9" fontId="25" fillId="2" borderId="2" xfId="1" applyNumberFormat="1" applyFont="1" applyBorder="1" applyAlignment="1" applyProtection="1">
      <alignment horizontal="left" vertical="top"/>
    </xf>
    <xf numFmtId="9" fontId="25" fillId="2" borderId="11" xfId="1" applyNumberFormat="1" applyFont="1" applyBorder="1" applyAlignment="1" applyProtection="1">
      <alignment horizontal="left" vertical="top"/>
    </xf>
    <xf numFmtId="166" fontId="29" fillId="0" borderId="0" xfId="1" applyNumberFormat="1" applyFont="1" applyFill="1" applyBorder="1" applyAlignment="1" applyProtection="1">
      <alignment horizontal="left" vertical="top"/>
    </xf>
    <xf numFmtId="0" fontId="20" fillId="0" borderId="1" xfId="0" applyFont="1" applyFill="1" applyBorder="1" applyAlignment="1" applyProtection="1">
      <alignment horizontal="left" vertical="top" wrapText="1"/>
    </xf>
    <xf numFmtId="0" fontId="18" fillId="3" borderId="1" xfId="2" applyFont="1" applyBorder="1" applyAlignment="1" applyProtection="1">
      <alignment horizontal="left" vertical="top"/>
    </xf>
    <xf numFmtId="0" fontId="18" fillId="3" borderId="1" xfId="2" applyFont="1" applyBorder="1" applyAlignment="1">
      <alignment horizontal="left" vertical="top"/>
    </xf>
    <xf numFmtId="0" fontId="25" fillId="2" borderId="0" xfId="1" applyFont="1" applyAlignment="1">
      <alignment horizontal="left" vertical="top" wrapText="1"/>
    </xf>
    <xf numFmtId="0" fontId="25" fillId="2" borderId="9" xfId="1" applyFont="1" applyBorder="1" applyAlignment="1">
      <alignment horizontal="left" vertical="top" wrapText="1"/>
    </xf>
    <xf numFmtId="0" fontId="4" fillId="5" borderId="3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7" fillId="6" borderId="1" xfId="5" applyFont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6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8" fillId="0" borderId="6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8" fillId="0" borderId="6" xfId="0" applyFont="1" applyBorder="1" applyAlignment="1"/>
    <xf numFmtId="0" fontId="0" fillId="0" borderId="7" xfId="0" applyBorder="1" applyAlignment="1"/>
    <xf numFmtId="0" fontId="0" fillId="0" borderId="14" xfId="0" applyBorder="1" applyAlignment="1"/>
    <xf numFmtId="0" fontId="0" fillId="0" borderId="12" xfId="0" applyBorder="1" applyAlignment="1"/>
    <xf numFmtId="0" fontId="0" fillId="0" borderId="8" xfId="0" applyBorder="1" applyAlignment="1"/>
    <xf numFmtId="0" fontId="0" fillId="0" borderId="10" xfId="0" applyBorder="1" applyAlignment="1"/>
  </cellXfs>
  <cellStyles count="8">
    <cellStyle name="60% - Accent1" xfId="2" builtinId="32"/>
    <cellStyle name="Accent1" xfId="1" builtinId="29"/>
    <cellStyle name="Accent4" xfId="5" builtinId="41"/>
    <cellStyle name="Good" xfId="4" builtinId="26"/>
    <cellStyle name="Heading 4" xfId="3" builtinId="19"/>
    <cellStyle name="Hyperlink" xfId="7" builtinId="8"/>
    <cellStyle name="Normal" xfId="0" builtinId="0"/>
    <cellStyle name="Note" xfId="6" builtinId="10"/>
  </cellStyles>
  <dxfs count="11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0</xdr:row>
          <xdr:rowOff>228600</xdr:rowOff>
        </xdr:from>
        <xdr:to>
          <xdr:col>4</xdr:col>
          <xdr:colOff>38100</xdr:colOff>
          <xdr:row>3</xdr:row>
          <xdr:rowOff>152400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vendorperformance@peelregion.ca?subject=Final%20Contractor%20Evaluation" TargetMode="External"/><Relationship Id="rId1" Type="http://schemas.openxmlformats.org/officeDocument/2006/relationships/hyperlink" Target="mailto:zzg-ContractorEvaluations@peelregion.ca?subject=Final%20Contractor%20Evaluation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theme="7" tint="-0.499984740745262"/>
  </sheetPr>
  <dimension ref="A1:B21"/>
  <sheetViews>
    <sheetView workbookViewId="0">
      <selection activeCell="B5" sqref="B5"/>
    </sheetView>
  </sheetViews>
  <sheetFormatPr defaultColWidth="8.85546875" defaultRowHeight="14.25" x14ac:dyDescent="0.2"/>
  <cols>
    <col min="1" max="1" width="88.5703125" style="57" customWidth="1"/>
    <col min="2" max="2" width="18.5703125" style="58" customWidth="1"/>
    <col min="3" max="16384" width="8.85546875" style="57"/>
  </cols>
  <sheetData>
    <row r="1" spans="1:2" s="56" customFormat="1" ht="26.25" customHeight="1" x14ac:dyDescent="0.2">
      <c r="A1" s="100" t="s">
        <v>89</v>
      </c>
      <c r="B1" s="101"/>
    </row>
    <row r="2" spans="1:2" x14ac:dyDescent="0.2">
      <c r="A2" s="102" t="s">
        <v>145</v>
      </c>
      <c r="B2" s="103"/>
    </row>
    <row r="3" spans="1:2" ht="19.5" customHeight="1" x14ac:dyDescent="0.2">
      <c r="A3" s="104"/>
      <c r="B3" s="105"/>
    </row>
    <row r="4" spans="1:2" x14ac:dyDescent="0.2">
      <c r="A4" s="106"/>
      <c r="B4" s="106"/>
    </row>
    <row r="5" spans="1:2" x14ac:dyDescent="0.2">
      <c r="A5" s="61" t="s">
        <v>84</v>
      </c>
      <c r="B5" s="59" t="s">
        <v>3</v>
      </c>
    </row>
    <row r="6" spans="1:2" x14ac:dyDescent="0.2">
      <c r="A6" s="61" t="s">
        <v>91</v>
      </c>
      <c r="B6" s="59" t="s">
        <v>27</v>
      </c>
    </row>
    <row r="7" spans="1:2" x14ac:dyDescent="0.2">
      <c r="A7" s="61" t="s">
        <v>90</v>
      </c>
      <c r="B7" s="59" t="s">
        <v>27</v>
      </c>
    </row>
    <row r="8" spans="1:2" x14ac:dyDescent="0.2">
      <c r="A8" s="61" t="s">
        <v>87</v>
      </c>
      <c r="B8" s="59" t="s">
        <v>27</v>
      </c>
    </row>
    <row r="9" spans="1:2" x14ac:dyDescent="0.2">
      <c r="A9" s="61" t="s">
        <v>88</v>
      </c>
      <c r="B9" s="59" t="s">
        <v>27</v>
      </c>
    </row>
    <row r="10" spans="1:2" x14ac:dyDescent="0.2">
      <c r="A10" s="61" t="s">
        <v>92</v>
      </c>
      <c r="B10" s="59" t="s">
        <v>27</v>
      </c>
    </row>
    <row r="11" spans="1:2" x14ac:dyDescent="0.2">
      <c r="A11" s="61" t="s">
        <v>93</v>
      </c>
      <c r="B11" s="59" t="s">
        <v>27</v>
      </c>
    </row>
    <row r="12" spans="1:2" x14ac:dyDescent="0.2">
      <c r="A12" s="61" t="s">
        <v>94</v>
      </c>
      <c r="B12" s="59" t="s">
        <v>27</v>
      </c>
    </row>
    <row r="13" spans="1:2" x14ac:dyDescent="0.2">
      <c r="A13" s="61" t="s">
        <v>103</v>
      </c>
      <c r="B13" s="59" t="s">
        <v>27</v>
      </c>
    </row>
    <row r="14" spans="1:2" x14ac:dyDescent="0.2">
      <c r="A14" s="61" t="s">
        <v>104</v>
      </c>
      <c r="B14" s="59" t="s">
        <v>27</v>
      </c>
    </row>
    <row r="15" spans="1:2" x14ac:dyDescent="0.2">
      <c r="A15" s="61" t="s">
        <v>106</v>
      </c>
      <c r="B15" s="59" t="s">
        <v>27</v>
      </c>
    </row>
    <row r="16" spans="1:2" x14ac:dyDescent="0.2">
      <c r="A16" s="61" t="s">
        <v>107</v>
      </c>
      <c r="B16" s="59" t="s">
        <v>27</v>
      </c>
    </row>
    <row r="17" spans="1:2" ht="31.7" customHeight="1" x14ac:dyDescent="0.2">
      <c r="A17" s="70" t="s">
        <v>113</v>
      </c>
      <c r="B17" s="59" t="s">
        <v>27</v>
      </c>
    </row>
    <row r="18" spans="1:2" ht="31.7" customHeight="1" x14ac:dyDescent="0.2">
      <c r="A18" s="70" t="s">
        <v>119</v>
      </c>
      <c r="B18" s="59" t="s">
        <v>27</v>
      </c>
    </row>
    <row r="19" spans="1:2" ht="14.45" customHeight="1" x14ac:dyDescent="0.2">
      <c r="A19" s="68"/>
      <c r="B19" s="69"/>
    </row>
    <row r="20" spans="1:2" ht="15" customHeight="1" x14ac:dyDescent="0.2">
      <c r="A20" s="102" t="s">
        <v>146</v>
      </c>
      <c r="B20" s="103"/>
    </row>
    <row r="21" spans="1:2" ht="17.25" customHeight="1" x14ac:dyDescent="0.2">
      <c r="A21" s="104"/>
      <c r="B21" s="105"/>
    </row>
  </sheetData>
  <sheetProtection algorithmName="SHA-512" hashValue="5n73sJN+k2fjBo/BJcgbNtzhJbMvQ8fckhz0yEOTA7XNiBmO55rsAwAFOifREvtaXHc4JhKvM544m/FjDyC2nA==" saltValue="lGp8VhA6yicw5A/exMpu7Q==" spinCount="100000" sheet="1" objects="1" scenarios="1" formatColumns="0" formatRows="0" selectLockedCells="1" selectUnlockedCells="1"/>
  <mergeCells count="4">
    <mergeCell ref="A1:B1"/>
    <mergeCell ref="A2:B3"/>
    <mergeCell ref="A4:B4"/>
    <mergeCell ref="A20:B21"/>
  </mergeCells>
  <pageMargins left="0.7" right="0.7" top="0.75" bottom="0.75" header="0.3" footer="0.3"/>
  <pageSetup orientation="landscape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1029" r:id="rId4">
          <objectPr locked="0" defaultSize="0" r:id="rId5">
            <anchor moveWithCells="1">
              <from>
                <xdr:col>2</xdr:col>
                <xdr:colOff>304800</xdr:colOff>
                <xdr:row>0</xdr:row>
                <xdr:rowOff>228600</xdr:rowOff>
              </from>
              <to>
                <xdr:col>4</xdr:col>
                <xdr:colOff>38100</xdr:colOff>
                <xdr:row>3</xdr:row>
                <xdr:rowOff>152400</xdr:rowOff>
              </to>
            </anchor>
          </objectPr>
        </oleObject>
      </mc:Choice>
      <mc:Fallback>
        <oleObject progId="Acrobat Document" dvAspect="DVASPECT_ICON" shapeId="1029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000-000000000000}">
          <x14:formula1>
            <xm:f>'Automation Weight Options'!$B$3:$B$4</xm:f>
          </x14:formula1>
          <xm:sqref>B5</xm:sqref>
        </x14:dataValidation>
        <x14:dataValidation type="list" allowBlank="1" showInputMessage="1" showErrorMessage="1" xr:uid="{00000000-0002-0000-0000-000001000000}">
          <x14:formula1>
            <xm:f>'Automation Weight Options'!$B$6:$B$7</xm:f>
          </x14:formula1>
          <xm:sqref>B6:B18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8" tint="-0.499984740745262"/>
  </sheetPr>
  <dimension ref="A1:M96"/>
  <sheetViews>
    <sheetView tabSelected="1" zoomScaleNormal="100" zoomScaleSheetLayoutView="115" workbookViewId="0">
      <selection activeCell="F3" sqref="F3:H3"/>
    </sheetView>
  </sheetViews>
  <sheetFormatPr defaultColWidth="8.85546875" defaultRowHeight="14.25" x14ac:dyDescent="0.25"/>
  <cols>
    <col min="1" max="1" width="3.85546875" style="73" bestFit="1" customWidth="1"/>
    <col min="2" max="2" width="7.28515625" style="73" customWidth="1"/>
    <col min="3" max="3" width="6.28515625" style="74" customWidth="1"/>
    <col min="4" max="4" width="11" style="73" hidden="1" customWidth="1"/>
    <col min="5" max="5" width="3.28515625" style="73" customWidth="1"/>
    <col min="6" max="6" width="2.28515625" style="73" customWidth="1"/>
    <col min="7" max="8" width="8.85546875" style="73"/>
    <col min="9" max="9" width="6.140625" style="73" customWidth="1"/>
    <col min="10" max="10" width="12.28515625" style="73" customWidth="1"/>
    <col min="11" max="11" width="19.42578125" style="73" customWidth="1"/>
    <col min="12" max="12" width="19.5703125" style="73" customWidth="1"/>
    <col min="13" max="13" width="45.28515625" style="78" customWidth="1"/>
    <col min="14" max="16384" width="8.85546875" style="73"/>
  </cols>
  <sheetData>
    <row r="1" spans="1:13" ht="7.15" customHeight="1" x14ac:dyDescent="0.25"/>
    <row r="2" spans="1:13" ht="30" customHeight="1" x14ac:dyDescent="0.25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5.75" customHeight="1" x14ac:dyDescent="0.25">
      <c r="A3" s="107" t="s">
        <v>60</v>
      </c>
      <c r="B3" s="108"/>
      <c r="C3" s="108"/>
      <c r="D3" s="108"/>
      <c r="E3" s="109"/>
      <c r="F3" s="128"/>
      <c r="G3" s="129"/>
      <c r="H3" s="130"/>
      <c r="I3" s="124" t="s">
        <v>1</v>
      </c>
      <c r="J3" s="124"/>
      <c r="K3" s="128"/>
      <c r="L3" s="129"/>
      <c r="M3" s="130"/>
    </row>
    <row r="4" spans="1:13" ht="15" customHeight="1" x14ac:dyDescent="0.25">
      <c r="A4" s="107" t="s">
        <v>140</v>
      </c>
      <c r="B4" s="108"/>
      <c r="C4" s="108"/>
      <c r="D4" s="108"/>
      <c r="E4" s="108"/>
      <c r="F4" s="109"/>
      <c r="G4" s="128"/>
      <c r="H4" s="129"/>
      <c r="I4" s="129"/>
      <c r="J4" s="130"/>
      <c r="K4" s="131"/>
      <c r="L4" s="132"/>
      <c r="M4" s="133"/>
    </row>
    <row r="5" spans="1:13" ht="15" customHeight="1" x14ac:dyDescent="0.25">
      <c r="A5" s="116" t="s">
        <v>142</v>
      </c>
      <c r="B5" s="117"/>
      <c r="C5" s="117"/>
      <c r="D5" s="117"/>
      <c r="E5" s="117"/>
      <c r="F5" s="118"/>
      <c r="G5" s="123"/>
      <c r="H5" s="123"/>
      <c r="I5" s="123"/>
      <c r="J5" s="123"/>
      <c r="K5" s="123"/>
      <c r="L5" s="123"/>
      <c r="M5" s="123"/>
    </row>
    <row r="6" spans="1:13" ht="16.5" customHeight="1" x14ac:dyDescent="0.25">
      <c r="A6" s="120" t="s">
        <v>147</v>
      </c>
      <c r="B6" s="121"/>
      <c r="C6" s="121"/>
      <c r="D6" s="121"/>
      <c r="E6" s="121"/>
      <c r="F6" s="122"/>
      <c r="G6" s="123"/>
      <c r="H6" s="123"/>
      <c r="I6" s="123"/>
      <c r="J6" s="123"/>
      <c r="K6" s="123"/>
      <c r="L6" s="123"/>
      <c r="M6" s="123"/>
    </row>
    <row r="7" spans="1:13" ht="17.25" customHeight="1" x14ac:dyDescent="0.25">
      <c r="A7" s="107" t="s">
        <v>4</v>
      </c>
      <c r="B7" s="108"/>
      <c r="C7" s="108"/>
      <c r="D7" s="108"/>
      <c r="E7" s="109"/>
      <c r="F7" s="125"/>
      <c r="G7" s="126"/>
      <c r="H7" s="126"/>
      <c r="I7" s="126"/>
      <c r="J7" s="127"/>
      <c r="K7" s="124" t="s">
        <v>71</v>
      </c>
      <c r="L7" s="124"/>
      <c r="M7" s="60"/>
    </row>
    <row r="8" spans="1:13" ht="15.75" customHeight="1" x14ac:dyDescent="0.25">
      <c r="A8" s="107" t="s">
        <v>23</v>
      </c>
      <c r="B8" s="108"/>
      <c r="C8" s="108"/>
      <c r="D8" s="108"/>
      <c r="E8" s="108"/>
      <c r="F8" s="109"/>
      <c r="G8" s="75" t="str">
        <f>'Pre-Evaluation Questionnaire'!B5</f>
        <v>Final</v>
      </c>
      <c r="H8" s="124"/>
      <c r="I8" s="124"/>
      <c r="J8" s="124"/>
      <c r="K8" s="124"/>
      <c r="L8" s="124"/>
      <c r="M8" s="124"/>
    </row>
    <row r="9" spans="1:13" x14ac:dyDescent="0.25">
      <c r="A9" s="79" t="s">
        <v>114</v>
      </c>
      <c r="B9" s="79" t="s">
        <v>15</v>
      </c>
      <c r="C9" s="80" t="s">
        <v>16</v>
      </c>
      <c r="D9" s="79"/>
      <c r="E9" s="159" t="s">
        <v>67</v>
      </c>
      <c r="F9" s="160"/>
      <c r="G9" s="160"/>
      <c r="H9" s="160"/>
      <c r="I9" s="160"/>
      <c r="J9" s="160"/>
      <c r="K9" s="161"/>
      <c r="L9" s="80" t="s">
        <v>47</v>
      </c>
      <c r="M9" s="80" t="s">
        <v>69</v>
      </c>
    </row>
    <row r="10" spans="1:13" x14ac:dyDescent="0.25">
      <c r="A10" s="81"/>
      <c r="B10" s="82">
        <f>SUM(B11:B12)</f>
        <v>5</v>
      </c>
      <c r="C10" s="83">
        <f>SUM(C11:C12)</f>
        <v>0</v>
      </c>
      <c r="D10" s="82" t="s">
        <v>57</v>
      </c>
      <c r="E10" s="137" t="s">
        <v>133</v>
      </c>
      <c r="F10" s="137"/>
      <c r="G10" s="137"/>
      <c r="H10" s="137"/>
      <c r="I10" s="137"/>
      <c r="J10" s="137"/>
      <c r="K10" s="137"/>
      <c r="L10" s="81"/>
      <c r="M10" s="81"/>
    </row>
    <row r="11" spans="1:13" ht="32.25" customHeight="1" x14ac:dyDescent="0.25">
      <c r="A11" s="84">
        <v>1</v>
      </c>
      <c r="B11" s="85">
        <f>VLOOKUP('Pre-Evaluation Questionnaire'!$B$13,'Automation Weight Options'!D:E,2,FALSE)</f>
        <v>2</v>
      </c>
      <c r="C11" s="86">
        <f>IF(ISERR($D11/100*$B11),0,($D11/100*$B11))</f>
        <v>0</v>
      </c>
      <c r="D11" s="84" t="str">
        <f>IFERROR(IF(ISBLANK($L11),"",VLOOKUP($L11,'AutomationCriteria Menu Options'!V:W,2,FALSE)),"")</f>
        <v/>
      </c>
      <c r="E11" s="156" t="s">
        <v>70</v>
      </c>
      <c r="F11" s="157"/>
      <c r="G11" s="157"/>
      <c r="H11" s="157"/>
      <c r="I11" s="157"/>
      <c r="J11" s="157"/>
      <c r="K11" s="158"/>
      <c r="L11" s="87"/>
      <c r="M11" s="87"/>
    </row>
    <row r="12" spans="1:13" ht="45.75" customHeight="1" x14ac:dyDescent="0.25">
      <c r="A12" s="84">
        <v>2</v>
      </c>
      <c r="B12" s="84">
        <v>3</v>
      </c>
      <c r="C12" s="86">
        <f>IF(ISERR($D12/100*$B12),0,($D12/100*$B12))</f>
        <v>0</v>
      </c>
      <c r="D12" s="84" t="str">
        <f>IFERROR(IF(ISBLANK($L12),"",VLOOKUP($L12,'AutomationCriteria Menu Options'!J:K,2,FALSE)),"")</f>
        <v/>
      </c>
      <c r="E12" s="138" t="s">
        <v>63</v>
      </c>
      <c r="F12" s="138"/>
      <c r="G12" s="138"/>
      <c r="H12" s="138"/>
      <c r="I12" s="138"/>
      <c r="J12" s="138"/>
      <c r="K12" s="138"/>
      <c r="L12" s="87"/>
      <c r="M12" s="87"/>
    </row>
    <row r="13" spans="1:13" x14ac:dyDescent="0.25">
      <c r="A13" s="81"/>
      <c r="B13" s="82">
        <f>SUM(B14:B17)</f>
        <v>13</v>
      </c>
      <c r="C13" s="83">
        <f>SUM(C14:C17)</f>
        <v>0</v>
      </c>
      <c r="D13" s="82"/>
      <c r="E13" s="137" t="s">
        <v>134</v>
      </c>
      <c r="F13" s="137"/>
      <c r="G13" s="137"/>
      <c r="H13" s="137"/>
      <c r="I13" s="137"/>
      <c r="J13" s="137"/>
      <c r="K13" s="137"/>
      <c r="L13" s="81"/>
      <c r="M13" s="81"/>
    </row>
    <row r="14" spans="1:13" ht="30" customHeight="1" x14ac:dyDescent="0.25">
      <c r="A14" s="84">
        <v>3</v>
      </c>
      <c r="B14" s="84">
        <v>3</v>
      </c>
      <c r="C14" s="86">
        <f t="shared" ref="C14:C17" si="0">IF(ISERR($D14/100*$B14),0,($D14/100*$B14))</f>
        <v>0</v>
      </c>
      <c r="D14" s="84" t="str">
        <f>IFERROR(IF(ISBLANK($L14),"",VLOOKUP($L14,'AutomationCriteria Menu Options'!V:W,2,FALSE)),"")</f>
        <v/>
      </c>
      <c r="E14" s="138" t="s">
        <v>77</v>
      </c>
      <c r="F14" s="138"/>
      <c r="G14" s="138"/>
      <c r="H14" s="138"/>
      <c r="I14" s="138"/>
      <c r="J14" s="138"/>
      <c r="K14" s="138"/>
      <c r="L14" s="87"/>
      <c r="M14" s="87"/>
    </row>
    <row r="15" spans="1:13" ht="31.5" customHeight="1" x14ac:dyDescent="0.25">
      <c r="A15" s="84">
        <v>4</v>
      </c>
      <c r="B15" s="88">
        <v>3</v>
      </c>
      <c r="C15" s="86">
        <f>IF(ISERR($D15/100*$B15),0,($D15/100*$B15))</f>
        <v>0</v>
      </c>
      <c r="D15" s="84" t="str">
        <f>IFERROR(IF(ISBLANK($L15),"",VLOOKUP($L15,'AutomationCriteria Menu Options'!J:K,2,FALSE)),"")</f>
        <v/>
      </c>
      <c r="E15" s="156" t="s">
        <v>64</v>
      </c>
      <c r="F15" s="157"/>
      <c r="G15" s="157"/>
      <c r="H15" s="157"/>
      <c r="I15" s="157"/>
      <c r="J15" s="157"/>
      <c r="K15" s="158"/>
      <c r="L15" s="87"/>
      <c r="M15" s="87"/>
    </row>
    <row r="16" spans="1:13" ht="45" customHeight="1" x14ac:dyDescent="0.25">
      <c r="A16" s="84">
        <v>5</v>
      </c>
      <c r="B16" s="84">
        <v>4</v>
      </c>
      <c r="C16" s="86">
        <f t="shared" si="0"/>
        <v>0</v>
      </c>
      <c r="D16" s="84" t="str">
        <f>IFERROR(IF(ISBLANK($L16),"",VLOOKUP($L16,'AutomationCriteria Menu Options'!V:W,2,FALSE)),"")</f>
        <v/>
      </c>
      <c r="E16" s="138" t="s">
        <v>78</v>
      </c>
      <c r="F16" s="138"/>
      <c r="G16" s="138"/>
      <c r="H16" s="138"/>
      <c r="I16" s="138"/>
      <c r="J16" s="138"/>
      <c r="K16" s="138"/>
      <c r="L16" s="87"/>
      <c r="M16" s="87"/>
    </row>
    <row r="17" spans="1:13" ht="44.25" customHeight="1" x14ac:dyDescent="0.25">
      <c r="A17" s="84">
        <v>6</v>
      </c>
      <c r="B17" s="85">
        <f>VLOOKUP('Pre-Evaluation Questionnaire'!$B$7,'Automation Weight Options'!B:C,2,FALSE)</f>
        <v>3</v>
      </c>
      <c r="C17" s="86">
        <f t="shared" si="0"/>
        <v>0</v>
      </c>
      <c r="D17" s="84" t="str">
        <f>IFERROR(IF(ISBLANK($L17),"",VLOOKUP($L17,'AutomationCriteria Menu Options'!V:W,2,FALSE)),"")</f>
        <v/>
      </c>
      <c r="E17" s="138" t="s">
        <v>97</v>
      </c>
      <c r="F17" s="138"/>
      <c r="G17" s="138"/>
      <c r="H17" s="138"/>
      <c r="I17" s="138"/>
      <c r="J17" s="138"/>
      <c r="K17" s="138"/>
      <c r="L17" s="87"/>
      <c r="M17" s="87"/>
    </row>
    <row r="18" spans="1:13" x14ac:dyDescent="0.25">
      <c r="A18" s="81"/>
      <c r="B18" s="82">
        <f>SUM(B19:B29)</f>
        <v>31</v>
      </c>
      <c r="C18" s="83">
        <f>SUM(C19:C29)</f>
        <v>0</v>
      </c>
      <c r="D18" s="82"/>
      <c r="E18" s="137" t="s">
        <v>135</v>
      </c>
      <c r="F18" s="137"/>
      <c r="G18" s="137"/>
      <c r="H18" s="137"/>
      <c r="I18" s="137"/>
      <c r="J18" s="137"/>
      <c r="K18" s="137"/>
      <c r="L18" s="81"/>
      <c r="M18" s="81"/>
    </row>
    <row r="19" spans="1:13" ht="32.25" customHeight="1" x14ac:dyDescent="0.25">
      <c r="A19" s="84">
        <v>7</v>
      </c>
      <c r="B19" s="84">
        <v>3</v>
      </c>
      <c r="C19" s="86">
        <f t="shared" ref="C19:C29" si="1">IF(ISERR($D19/100*$B19),0,($D19/100*$B19))</f>
        <v>0</v>
      </c>
      <c r="D19" s="84" t="str">
        <f>IFERROR(IF(ISBLANK($L19),"",VLOOKUP($L19,'AutomationCriteria Menu Options'!V:W,2,FALSE)),"")</f>
        <v/>
      </c>
      <c r="E19" s="138" t="s">
        <v>132</v>
      </c>
      <c r="F19" s="138"/>
      <c r="G19" s="138"/>
      <c r="H19" s="138"/>
      <c r="I19" s="138"/>
      <c r="J19" s="138"/>
      <c r="K19" s="138"/>
      <c r="L19" s="87"/>
      <c r="M19" s="87"/>
    </row>
    <row r="20" spans="1:13" ht="60" customHeight="1" x14ac:dyDescent="0.25">
      <c r="A20" s="84">
        <v>8</v>
      </c>
      <c r="B20" s="85">
        <f>VLOOKUP('Pre-Evaluation Questionnaire'!$B$17,'Automation Weight Options'!B:C,2,FALSE)</f>
        <v>3</v>
      </c>
      <c r="C20" s="86">
        <f t="shared" si="1"/>
        <v>0</v>
      </c>
      <c r="D20" s="84" t="str">
        <f>IFERROR(IF(ISBLANK($L20),"",VLOOKUP($L20,'AutomationCriteria Menu Options'!V:W,2,FALSE)),"")</f>
        <v/>
      </c>
      <c r="E20" s="138" t="s">
        <v>110</v>
      </c>
      <c r="F20" s="138"/>
      <c r="G20" s="138"/>
      <c r="H20" s="138"/>
      <c r="I20" s="138"/>
      <c r="J20" s="138"/>
      <c r="K20" s="138"/>
      <c r="L20" s="87"/>
      <c r="M20" s="87"/>
    </row>
    <row r="21" spans="1:13" ht="33" customHeight="1" x14ac:dyDescent="0.25">
      <c r="A21" s="84">
        <v>9</v>
      </c>
      <c r="B21" s="84">
        <v>2</v>
      </c>
      <c r="C21" s="86">
        <f t="shared" si="1"/>
        <v>0</v>
      </c>
      <c r="D21" s="84" t="str">
        <f>IFERROR(IF(ISBLANK($L21),"",VLOOKUP($L21,'AutomationCriteria Menu Options'!J:K,2,FALSE)),"")</f>
        <v/>
      </c>
      <c r="E21" s="138" t="s">
        <v>75</v>
      </c>
      <c r="F21" s="138"/>
      <c r="G21" s="138"/>
      <c r="H21" s="138"/>
      <c r="I21" s="138"/>
      <c r="J21" s="138"/>
      <c r="K21" s="138"/>
      <c r="L21" s="87"/>
      <c r="M21" s="87"/>
    </row>
    <row r="22" spans="1:13" ht="30.75" customHeight="1" x14ac:dyDescent="0.25">
      <c r="A22" s="84">
        <v>10</v>
      </c>
      <c r="B22" s="84">
        <v>2</v>
      </c>
      <c r="C22" s="86">
        <f t="shared" si="1"/>
        <v>0</v>
      </c>
      <c r="D22" s="84" t="str">
        <f>IFERROR(IF(ISBLANK($L22),"",VLOOKUP($L22,'AutomationCriteria Menu Options'!V:W,2,FALSE)),"")</f>
        <v/>
      </c>
      <c r="E22" s="138" t="s">
        <v>10</v>
      </c>
      <c r="F22" s="138"/>
      <c r="G22" s="138"/>
      <c r="H22" s="138"/>
      <c r="I22" s="138"/>
      <c r="J22" s="138"/>
      <c r="K22" s="138"/>
      <c r="L22" s="87"/>
      <c r="M22" s="87"/>
    </row>
    <row r="23" spans="1:13" ht="31.5" customHeight="1" x14ac:dyDescent="0.25">
      <c r="A23" s="84">
        <v>11</v>
      </c>
      <c r="B23" s="84">
        <v>3</v>
      </c>
      <c r="C23" s="86">
        <f>IF(ISERR($D23/100*$B23),0,($D23/100*$B23))</f>
        <v>0</v>
      </c>
      <c r="D23" s="84" t="str">
        <f>IFERROR(IF(ISBLANK($L23),"",VLOOKUP($L23,'AutomationCriteria Menu Options'!V:W,2,FALSE)),"")</f>
        <v/>
      </c>
      <c r="E23" s="138" t="s">
        <v>76</v>
      </c>
      <c r="F23" s="138"/>
      <c r="G23" s="138"/>
      <c r="H23" s="138"/>
      <c r="I23" s="138"/>
      <c r="J23" s="138"/>
      <c r="K23" s="138"/>
      <c r="L23" s="87"/>
      <c r="M23" s="87"/>
    </row>
    <row r="24" spans="1:13" ht="30.75" customHeight="1" x14ac:dyDescent="0.25">
      <c r="A24" s="84">
        <v>12</v>
      </c>
      <c r="B24" s="84">
        <v>3</v>
      </c>
      <c r="C24" s="86">
        <f t="shared" si="1"/>
        <v>0</v>
      </c>
      <c r="D24" s="84" t="str">
        <f>IFERROR(IF(ISBLANK($L24),"",VLOOKUP($L24,'AutomationCriteria Menu Options'!J:K,2,FALSE)),"")</f>
        <v/>
      </c>
      <c r="E24" s="138" t="s">
        <v>11</v>
      </c>
      <c r="F24" s="138"/>
      <c r="G24" s="138"/>
      <c r="H24" s="138"/>
      <c r="I24" s="138"/>
      <c r="J24" s="138"/>
      <c r="K24" s="138"/>
      <c r="L24" s="87"/>
      <c r="M24" s="87"/>
    </row>
    <row r="25" spans="1:13" ht="30" customHeight="1" x14ac:dyDescent="0.25">
      <c r="A25" s="84">
        <v>13</v>
      </c>
      <c r="B25" s="84">
        <v>3</v>
      </c>
      <c r="C25" s="86">
        <f>IF(ISERR($D25/100*$B25),0,($D25/100*$B25))</f>
        <v>0</v>
      </c>
      <c r="D25" s="84" t="str">
        <f>IFERROR(IF(ISBLANK($L25),"",VLOOKUP($L25,'AutomationCriteria Menu Options'!V:W,2,FALSE)),"")</f>
        <v/>
      </c>
      <c r="E25" s="138" t="s">
        <v>12</v>
      </c>
      <c r="F25" s="138"/>
      <c r="G25" s="138"/>
      <c r="H25" s="138"/>
      <c r="I25" s="138"/>
      <c r="J25" s="138"/>
      <c r="K25" s="138"/>
      <c r="L25" s="87"/>
      <c r="M25" s="87"/>
    </row>
    <row r="26" spans="1:13" ht="44.25" customHeight="1" x14ac:dyDescent="0.25">
      <c r="A26" s="84">
        <v>14</v>
      </c>
      <c r="B26" s="84">
        <v>3</v>
      </c>
      <c r="C26" s="86">
        <f t="shared" si="1"/>
        <v>0</v>
      </c>
      <c r="D26" s="84" t="str">
        <f>IFERROR(IF(ISBLANK($L26),"",VLOOKUP($L26,'AutomationCriteria Menu Options'!V:W,2,FALSE)),"")</f>
        <v/>
      </c>
      <c r="E26" s="138" t="s">
        <v>83</v>
      </c>
      <c r="F26" s="138"/>
      <c r="G26" s="138"/>
      <c r="H26" s="138"/>
      <c r="I26" s="138"/>
      <c r="J26" s="138"/>
      <c r="K26" s="138"/>
      <c r="L26" s="87"/>
      <c r="M26" s="87"/>
    </row>
    <row r="27" spans="1:13" ht="31.5" customHeight="1" x14ac:dyDescent="0.25">
      <c r="A27" s="84">
        <v>15</v>
      </c>
      <c r="B27" s="84">
        <v>3</v>
      </c>
      <c r="C27" s="86">
        <f t="shared" si="1"/>
        <v>0</v>
      </c>
      <c r="D27" s="84" t="str">
        <f>IFERROR(IF(ISBLANK($L27),"",VLOOKUP($L27,'AutomationCriteria Menu Options'!V:W,2,FALSE)),"")</f>
        <v/>
      </c>
      <c r="E27" s="138" t="s">
        <v>79</v>
      </c>
      <c r="F27" s="138"/>
      <c r="G27" s="138"/>
      <c r="H27" s="138"/>
      <c r="I27" s="138"/>
      <c r="J27" s="138"/>
      <c r="K27" s="138"/>
      <c r="L27" s="87"/>
      <c r="M27" s="87"/>
    </row>
    <row r="28" spans="1:13" ht="48" customHeight="1" x14ac:dyDescent="0.25">
      <c r="A28" s="84">
        <v>16</v>
      </c>
      <c r="B28" s="85">
        <f>VLOOKUP('Pre-Evaluation Questionnaire'!$B$8,'Automation Weight Options'!B:C,2,FALSE)</f>
        <v>3</v>
      </c>
      <c r="C28" s="86">
        <f t="shared" si="1"/>
        <v>0</v>
      </c>
      <c r="D28" s="84" t="str">
        <f>IFERROR(IF(ISBLANK($L28),"",VLOOKUP($L28,'AutomationCriteria Menu Options'!V:W,2,FALSE)),"")</f>
        <v/>
      </c>
      <c r="E28" s="138" t="s">
        <v>148</v>
      </c>
      <c r="F28" s="138"/>
      <c r="G28" s="138"/>
      <c r="H28" s="138"/>
      <c r="I28" s="138"/>
      <c r="J28" s="138"/>
      <c r="K28" s="138"/>
      <c r="L28" s="87"/>
      <c r="M28" s="87"/>
    </row>
    <row r="29" spans="1:13" ht="47.25" customHeight="1" x14ac:dyDescent="0.25">
      <c r="A29" s="84">
        <v>17</v>
      </c>
      <c r="B29" s="85">
        <f>VLOOKUP('Pre-Evaluation Questionnaire'!$B$9,'Automation Weight Options'!B:C,2,FALSE)</f>
        <v>3</v>
      </c>
      <c r="C29" s="86">
        <f t="shared" si="1"/>
        <v>0</v>
      </c>
      <c r="D29" s="84" t="str">
        <f>IFERROR(IF(ISBLANK($L29),"",VLOOKUP($L29,'AutomationCriteria Menu Options'!V:W,2,FALSE)),"")</f>
        <v/>
      </c>
      <c r="E29" s="138" t="s">
        <v>111</v>
      </c>
      <c r="F29" s="138"/>
      <c r="G29" s="138"/>
      <c r="H29" s="138"/>
      <c r="I29" s="138"/>
      <c r="J29" s="138"/>
      <c r="K29" s="138"/>
      <c r="L29" s="87"/>
      <c r="M29" s="87"/>
    </row>
    <row r="30" spans="1:13" x14ac:dyDescent="0.25">
      <c r="A30" s="81"/>
      <c r="B30" s="82">
        <f>SUM(B31:B41)</f>
        <v>21</v>
      </c>
      <c r="C30" s="83">
        <f>SUM(C31:C41)</f>
        <v>0</v>
      </c>
      <c r="D30" s="82"/>
      <c r="E30" s="137" t="s">
        <v>136</v>
      </c>
      <c r="F30" s="137"/>
      <c r="G30" s="137"/>
      <c r="H30" s="137"/>
      <c r="I30" s="137"/>
      <c r="J30" s="137"/>
      <c r="K30" s="137"/>
      <c r="L30" s="81"/>
      <c r="M30" s="89"/>
    </row>
    <row r="31" spans="1:13" ht="31.5" customHeight="1" x14ac:dyDescent="0.25">
      <c r="A31" s="84">
        <v>18</v>
      </c>
      <c r="B31" s="84">
        <v>3</v>
      </c>
      <c r="C31" s="86">
        <f t="shared" ref="C31:C41" si="2">IF(ISERR($D31/100*$B31),0,($D31/100*$B31))</f>
        <v>0</v>
      </c>
      <c r="D31" s="84" t="str">
        <f>IFERROR(IF(ISBLANK($L31),"",VLOOKUP($L31,'AutomationCriteria Menu Options'!V:W,2,FALSE)),"")</f>
        <v/>
      </c>
      <c r="E31" s="138" t="s">
        <v>99</v>
      </c>
      <c r="F31" s="138"/>
      <c r="G31" s="138"/>
      <c r="H31" s="138"/>
      <c r="I31" s="138"/>
      <c r="J31" s="138"/>
      <c r="K31" s="138"/>
      <c r="L31" s="87"/>
      <c r="M31" s="87"/>
    </row>
    <row r="32" spans="1:13" ht="45.75" customHeight="1" x14ac:dyDescent="0.25">
      <c r="A32" s="84">
        <v>19</v>
      </c>
      <c r="B32" s="85">
        <f>VLOOKUP('Pre-Evaluation Questionnaire'!$B$14,'Automation Weight Options'!D:E,2,FALSE)</f>
        <v>2</v>
      </c>
      <c r="C32" s="86">
        <f t="shared" si="2"/>
        <v>0</v>
      </c>
      <c r="D32" s="84" t="str">
        <f>IFERROR(IF(ISBLANK($L32),"",VLOOKUP($L32,'AutomationCriteria Menu Options'!V:W,2,FALSE)),"")</f>
        <v/>
      </c>
      <c r="E32" s="138" t="s">
        <v>65</v>
      </c>
      <c r="F32" s="138"/>
      <c r="G32" s="138"/>
      <c r="H32" s="138"/>
      <c r="I32" s="138"/>
      <c r="J32" s="138"/>
      <c r="K32" s="138"/>
      <c r="L32" s="87"/>
      <c r="M32" s="87"/>
    </row>
    <row r="33" spans="1:13" ht="44.25" customHeight="1" x14ac:dyDescent="0.25">
      <c r="A33" s="84">
        <v>20</v>
      </c>
      <c r="B33" s="84">
        <v>1</v>
      </c>
      <c r="C33" s="86">
        <f t="shared" si="2"/>
        <v>0</v>
      </c>
      <c r="D33" s="84" t="str">
        <f>IFERROR(IF(ISBLANK($L33),"",VLOOKUP($L33,'AutomationCriteria Menu Options'!J:K,2,FALSE)),"")</f>
        <v/>
      </c>
      <c r="E33" s="138" t="s">
        <v>66</v>
      </c>
      <c r="F33" s="138"/>
      <c r="G33" s="138"/>
      <c r="H33" s="138"/>
      <c r="I33" s="138"/>
      <c r="J33" s="138"/>
      <c r="K33" s="138"/>
      <c r="L33" s="87"/>
      <c r="M33" s="87"/>
    </row>
    <row r="34" spans="1:13" ht="30.75" customHeight="1" x14ac:dyDescent="0.25">
      <c r="A34" s="84">
        <v>21</v>
      </c>
      <c r="B34" s="84">
        <v>1</v>
      </c>
      <c r="C34" s="86">
        <f t="shared" si="2"/>
        <v>0</v>
      </c>
      <c r="D34" s="84" t="str">
        <f>IFERROR(IF(ISBLANK($L34),"",VLOOKUP($L34,'AutomationCriteria Menu Options'!V:W,2,FALSE)),"")</f>
        <v/>
      </c>
      <c r="E34" s="138" t="s">
        <v>40</v>
      </c>
      <c r="F34" s="138"/>
      <c r="G34" s="138"/>
      <c r="H34" s="138"/>
      <c r="I34" s="138"/>
      <c r="J34" s="138"/>
      <c r="K34" s="138"/>
      <c r="L34" s="87"/>
      <c r="M34" s="87"/>
    </row>
    <row r="35" spans="1:13" ht="60" customHeight="1" x14ac:dyDescent="0.25">
      <c r="A35" s="84">
        <v>22</v>
      </c>
      <c r="B35" s="84">
        <v>1</v>
      </c>
      <c r="C35" s="86">
        <f t="shared" si="2"/>
        <v>0</v>
      </c>
      <c r="D35" s="84" t="str">
        <f>IFERROR(IF(ISBLANK($L35),"",VLOOKUP($L35,'AutomationCriteria Menu Options'!V:W,2,FALSE)),"")</f>
        <v/>
      </c>
      <c r="E35" s="138" t="s">
        <v>41</v>
      </c>
      <c r="F35" s="138"/>
      <c r="G35" s="138"/>
      <c r="H35" s="138"/>
      <c r="I35" s="138"/>
      <c r="J35" s="138"/>
      <c r="K35" s="138"/>
      <c r="L35" s="87"/>
      <c r="M35" s="87"/>
    </row>
    <row r="36" spans="1:13" ht="46.5" customHeight="1" x14ac:dyDescent="0.25">
      <c r="A36" s="84">
        <v>23</v>
      </c>
      <c r="B36" s="84">
        <v>2</v>
      </c>
      <c r="C36" s="86">
        <f t="shared" si="2"/>
        <v>0</v>
      </c>
      <c r="D36" s="84" t="str">
        <f>IFERROR(IF(ISBLANK($L36),"",VLOOKUP($L36,'AutomationCriteria Menu Options'!V:W,2,FALSE)),"")</f>
        <v/>
      </c>
      <c r="E36" s="138" t="s">
        <v>105</v>
      </c>
      <c r="F36" s="138"/>
      <c r="G36" s="138"/>
      <c r="H36" s="138"/>
      <c r="I36" s="138"/>
      <c r="J36" s="138"/>
      <c r="K36" s="138"/>
      <c r="L36" s="87"/>
      <c r="M36" s="87"/>
    </row>
    <row r="37" spans="1:13" ht="30.75" customHeight="1" x14ac:dyDescent="0.25">
      <c r="A37" s="84">
        <v>24</v>
      </c>
      <c r="B37" s="84">
        <v>2</v>
      </c>
      <c r="C37" s="86">
        <f t="shared" si="2"/>
        <v>0</v>
      </c>
      <c r="D37" s="84" t="str">
        <f>IFERROR(IF(ISBLANK($L37),"",VLOOKUP($L37,'AutomationCriteria Menu Options'!V:W,2,FALSE)),"")</f>
        <v/>
      </c>
      <c r="E37" s="138" t="s">
        <v>17</v>
      </c>
      <c r="F37" s="138"/>
      <c r="G37" s="138"/>
      <c r="H37" s="138"/>
      <c r="I37" s="138"/>
      <c r="J37" s="138"/>
      <c r="K37" s="138"/>
      <c r="L37" s="87"/>
      <c r="M37" s="87"/>
    </row>
    <row r="38" spans="1:13" ht="22.5" customHeight="1" x14ac:dyDescent="0.25">
      <c r="A38" s="84">
        <v>25</v>
      </c>
      <c r="B38" s="85">
        <f>VLOOKUP('Pre-Evaluation Questionnaire'!$B$15,'Automation Weight Options'!B:C,2,FALSE)</f>
        <v>3</v>
      </c>
      <c r="C38" s="86">
        <f t="shared" si="2"/>
        <v>0</v>
      </c>
      <c r="D38" s="84" t="str">
        <f>IFERROR(IF(ISBLANK($L38),"",VLOOKUP($L38,'AutomationCriteria Menu Options'!V:W,2,FALSE)),"")</f>
        <v/>
      </c>
      <c r="E38" s="138" t="s">
        <v>18</v>
      </c>
      <c r="F38" s="138"/>
      <c r="G38" s="138"/>
      <c r="H38" s="138"/>
      <c r="I38" s="138"/>
      <c r="J38" s="138"/>
      <c r="K38" s="138"/>
      <c r="L38" s="87"/>
      <c r="M38" s="87"/>
    </row>
    <row r="39" spans="1:13" ht="31.5" customHeight="1" x14ac:dyDescent="0.25">
      <c r="A39" s="84">
        <v>26</v>
      </c>
      <c r="B39" s="84">
        <v>2</v>
      </c>
      <c r="C39" s="86">
        <f t="shared" si="2"/>
        <v>0</v>
      </c>
      <c r="D39" s="84" t="str">
        <f>IFERROR(IF(ISBLANK($L39),"",VLOOKUP($L39,'AutomationCriteria Menu Options'!V:W,2,FALSE)),"")</f>
        <v/>
      </c>
      <c r="E39" s="138" t="s">
        <v>19</v>
      </c>
      <c r="F39" s="138"/>
      <c r="G39" s="138"/>
      <c r="H39" s="138"/>
      <c r="I39" s="138"/>
      <c r="J39" s="138"/>
      <c r="K39" s="138"/>
      <c r="L39" s="87"/>
      <c r="M39" s="87"/>
    </row>
    <row r="40" spans="1:13" ht="32.25" customHeight="1" x14ac:dyDescent="0.25">
      <c r="A40" s="84">
        <v>27</v>
      </c>
      <c r="B40" s="85">
        <f>VLOOKUP('Pre-Evaluation Questionnaire'!$B$10,'Automation Weight Options'!D:E,2,FALSE)</f>
        <v>2</v>
      </c>
      <c r="C40" s="86">
        <f>IF(ISERR($D40/100*$B40),0,($D40/100*$B40))</f>
        <v>0</v>
      </c>
      <c r="D40" s="84" t="str">
        <f>IFERROR(IF(ISBLANK($L40),"",VLOOKUP($L40,'AutomationCriteria Menu Options'!V:W,2,FALSE)),"")</f>
        <v/>
      </c>
      <c r="E40" s="138" t="s">
        <v>20</v>
      </c>
      <c r="F40" s="138"/>
      <c r="G40" s="138"/>
      <c r="H40" s="138"/>
      <c r="I40" s="138"/>
      <c r="J40" s="138"/>
      <c r="K40" s="138"/>
      <c r="L40" s="87"/>
      <c r="M40" s="87"/>
    </row>
    <row r="41" spans="1:13" ht="30.75" customHeight="1" x14ac:dyDescent="0.25">
      <c r="A41" s="84">
        <v>28</v>
      </c>
      <c r="B41" s="85">
        <f>VLOOKUP('Pre-Evaluation Questionnaire'!$B$16,'Automation Weight Options'!D:E,2,FALSE)</f>
        <v>2</v>
      </c>
      <c r="C41" s="86">
        <f t="shared" si="2"/>
        <v>0</v>
      </c>
      <c r="D41" s="84" t="str">
        <f>IFERROR(IF(ISBLANK($L41),"",VLOOKUP($L41,'AutomationCriteria Menu Options'!V:W,2,FALSE)),"")</f>
        <v/>
      </c>
      <c r="E41" s="138" t="s">
        <v>43</v>
      </c>
      <c r="F41" s="138"/>
      <c r="G41" s="138"/>
      <c r="H41" s="138"/>
      <c r="I41" s="138"/>
      <c r="J41" s="138"/>
      <c r="K41" s="138"/>
      <c r="L41" s="87"/>
      <c r="M41" s="87"/>
    </row>
    <row r="42" spans="1:13" x14ac:dyDescent="0.25">
      <c r="A42" s="81"/>
      <c r="B42" s="82">
        <f>SUM(B43:B48)</f>
        <v>16</v>
      </c>
      <c r="C42" s="83">
        <f>SUM(C43:C48)</f>
        <v>0</v>
      </c>
      <c r="D42" s="82"/>
      <c r="E42" s="139" t="s">
        <v>137</v>
      </c>
      <c r="F42" s="140"/>
      <c r="G42" s="140"/>
      <c r="H42" s="140"/>
      <c r="I42" s="140"/>
      <c r="J42" s="140"/>
      <c r="K42" s="141"/>
      <c r="L42" s="81"/>
      <c r="M42" s="81"/>
    </row>
    <row r="43" spans="1:13" ht="32.25" customHeight="1" x14ac:dyDescent="0.25">
      <c r="A43" s="84">
        <v>29</v>
      </c>
      <c r="B43" s="85">
        <f>VLOOKUP('Pre-Evaluation Questionnaire'!$B$6,'Automation Weight Options'!B:C,2,FALSE)</f>
        <v>3</v>
      </c>
      <c r="C43" s="86">
        <f t="shared" ref="C43:C48" si="3">IF(ISERR($D43/100*$B43),0,($D43/100*$B43))</f>
        <v>0</v>
      </c>
      <c r="D43" s="84" t="str">
        <f>IFERROR(IF(ISBLANK($L43),"",VLOOKUP($L43,'AutomationCriteria Menu Options'!J:K,2,FALSE)),"")</f>
        <v/>
      </c>
      <c r="E43" s="138" t="s">
        <v>86</v>
      </c>
      <c r="F43" s="138"/>
      <c r="G43" s="138"/>
      <c r="H43" s="138"/>
      <c r="I43" s="138"/>
      <c r="J43" s="138"/>
      <c r="K43" s="138"/>
      <c r="L43" s="87"/>
      <c r="M43" s="87"/>
    </row>
    <row r="44" spans="1:13" ht="30.75" customHeight="1" x14ac:dyDescent="0.25">
      <c r="A44" s="84">
        <v>30</v>
      </c>
      <c r="B44" s="85">
        <f>VLOOKUP('Pre-Evaluation Questionnaire'!$B$6,'Automation Weight Options'!B:C,2,FALSE)</f>
        <v>3</v>
      </c>
      <c r="C44" s="86">
        <f t="shared" si="3"/>
        <v>0</v>
      </c>
      <c r="D44" s="84" t="str">
        <f>IFERROR(IF(ISBLANK($L44),"",VLOOKUP($L44,'AutomationCriteria Menu Options'!V:W,2,FALSE)),"")</f>
        <v/>
      </c>
      <c r="E44" s="138" t="s">
        <v>101</v>
      </c>
      <c r="F44" s="138"/>
      <c r="G44" s="138"/>
      <c r="H44" s="138"/>
      <c r="I44" s="138"/>
      <c r="J44" s="138"/>
      <c r="K44" s="138"/>
      <c r="L44" s="87"/>
      <c r="M44" s="87"/>
    </row>
    <row r="45" spans="1:13" ht="20.25" customHeight="1" x14ac:dyDescent="0.25">
      <c r="A45" s="84">
        <v>31</v>
      </c>
      <c r="B45" s="85">
        <f>VLOOKUP('Pre-Evaluation Questionnaire'!$B$6,'Automation Weight Options'!D:E,2,FALSE)</f>
        <v>2</v>
      </c>
      <c r="C45" s="86">
        <f t="shared" si="3"/>
        <v>0</v>
      </c>
      <c r="D45" s="84" t="str">
        <f>IFERROR(IF(ISBLANK($L45),"",VLOOKUP($L45,'AutomationCriteria Menu Options'!V:W,2,FALSE)),"")</f>
        <v/>
      </c>
      <c r="E45" s="138" t="s">
        <v>42</v>
      </c>
      <c r="F45" s="138"/>
      <c r="G45" s="138"/>
      <c r="H45" s="138"/>
      <c r="I45" s="138"/>
      <c r="J45" s="138"/>
      <c r="K45" s="138"/>
      <c r="L45" s="87"/>
      <c r="M45" s="87"/>
    </row>
    <row r="46" spans="1:13" ht="45.75" customHeight="1" x14ac:dyDescent="0.25">
      <c r="A46" s="84">
        <v>32</v>
      </c>
      <c r="B46" s="85">
        <f>VLOOKUP('Pre-Evaluation Questionnaire'!$B$11,'Automation Weight Options'!B:C,2,FALSE)</f>
        <v>3</v>
      </c>
      <c r="C46" s="86">
        <f t="shared" si="3"/>
        <v>0</v>
      </c>
      <c r="D46" s="84" t="str">
        <f>IFERROR(IF(ISBLANK($L46),"",VLOOKUP($L46,'AutomationCriteria Menu Options'!V:W,2,FALSE)),"")</f>
        <v/>
      </c>
      <c r="E46" s="138" t="s">
        <v>149</v>
      </c>
      <c r="F46" s="138"/>
      <c r="G46" s="138"/>
      <c r="H46" s="138"/>
      <c r="I46" s="138"/>
      <c r="J46" s="138"/>
      <c r="K46" s="138"/>
      <c r="L46" s="87"/>
      <c r="M46" s="87"/>
    </row>
    <row r="47" spans="1:13" ht="45" customHeight="1" x14ac:dyDescent="0.25">
      <c r="A47" s="84">
        <v>33</v>
      </c>
      <c r="B47" s="90">
        <v>2</v>
      </c>
      <c r="C47" s="86">
        <f t="shared" si="3"/>
        <v>0</v>
      </c>
      <c r="D47" s="84" t="str">
        <f>IFERROR(IF(ISBLANK($L47),"",VLOOKUP($L47,'AutomationCriteria Menu Options'!V:W,2,FALSE)),"")</f>
        <v/>
      </c>
      <c r="E47" s="138" t="s">
        <v>44</v>
      </c>
      <c r="F47" s="138"/>
      <c r="G47" s="138"/>
      <c r="H47" s="138"/>
      <c r="I47" s="138"/>
      <c r="J47" s="138"/>
      <c r="K47" s="138"/>
      <c r="L47" s="87"/>
      <c r="M47" s="87"/>
    </row>
    <row r="48" spans="1:13" ht="30.75" customHeight="1" x14ac:dyDescent="0.25">
      <c r="A48" s="84">
        <v>34</v>
      </c>
      <c r="B48" s="90">
        <v>3</v>
      </c>
      <c r="C48" s="86">
        <f t="shared" si="3"/>
        <v>0</v>
      </c>
      <c r="D48" s="84" t="str">
        <f>IFERROR(IF(ISBLANK($L48),"",VLOOKUP($L48,'AutomationCriteria Menu Options'!V:W,2,FALSE)),"")</f>
        <v/>
      </c>
      <c r="E48" s="138" t="s">
        <v>82</v>
      </c>
      <c r="F48" s="138"/>
      <c r="G48" s="138"/>
      <c r="H48" s="138"/>
      <c r="I48" s="138"/>
      <c r="J48" s="138"/>
      <c r="K48" s="138"/>
      <c r="L48" s="87"/>
      <c r="M48" s="87"/>
    </row>
    <row r="49" spans="1:13" x14ac:dyDescent="0.25">
      <c r="A49" s="81"/>
      <c r="B49" s="82">
        <f>SUM(B50:B51)</f>
        <v>6</v>
      </c>
      <c r="C49" s="83">
        <f>SUM(C50:C51)</f>
        <v>0</v>
      </c>
      <c r="D49" s="82"/>
      <c r="E49" s="139" t="s">
        <v>138</v>
      </c>
      <c r="F49" s="140"/>
      <c r="G49" s="140"/>
      <c r="H49" s="140"/>
      <c r="I49" s="140"/>
      <c r="J49" s="140"/>
      <c r="K49" s="141"/>
      <c r="L49" s="81"/>
      <c r="M49" s="81"/>
    </row>
    <row r="50" spans="1:13" ht="33" customHeight="1" x14ac:dyDescent="0.25">
      <c r="A50" s="84">
        <v>35</v>
      </c>
      <c r="B50" s="85">
        <f>VLOOKUP('Pre-Evaluation Questionnaire'!$B$12,'Automation Weight Options'!B:C,2,FALSE)</f>
        <v>3</v>
      </c>
      <c r="C50" s="86">
        <f t="shared" ref="C50:C51" si="4">IF(ISERR($D50/100*$B50),0,($D50/100*$B50))</f>
        <v>0</v>
      </c>
      <c r="D50" s="84" t="str">
        <f>IFERROR(IF(ISBLANK($L50),"",VLOOKUP($L50,'AutomationCriteria Menu Options'!V:W,2,FALSE)),"")</f>
        <v/>
      </c>
      <c r="E50" s="138" t="s">
        <v>80</v>
      </c>
      <c r="F50" s="138"/>
      <c r="G50" s="138"/>
      <c r="H50" s="138"/>
      <c r="I50" s="138"/>
      <c r="J50" s="138"/>
      <c r="K50" s="138"/>
      <c r="L50" s="87"/>
      <c r="M50" s="87"/>
    </row>
    <row r="51" spans="1:13" ht="75.75" customHeight="1" x14ac:dyDescent="0.25">
      <c r="A51" s="84">
        <v>36</v>
      </c>
      <c r="B51" s="90">
        <v>3</v>
      </c>
      <c r="C51" s="86">
        <f t="shared" si="4"/>
        <v>0</v>
      </c>
      <c r="D51" s="84" t="str">
        <f>IFERROR(IF(ISBLANK($L51),"",VLOOKUP($L51,'AutomationCriteria Menu Options'!J:K,2,FALSE)),"")</f>
        <v/>
      </c>
      <c r="E51" s="138" t="s">
        <v>81</v>
      </c>
      <c r="F51" s="138"/>
      <c r="G51" s="138"/>
      <c r="H51" s="138"/>
      <c r="I51" s="138"/>
      <c r="J51" s="138"/>
      <c r="K51" s="138"/>
      <c r="L51" s="87"/>
      <c r="M51" s="87"/>
    </row>
    <row r="52" spans="1:13" x14ac:dyDescent="0.25">
      <c r="A52" s="81"/>
      <c r="B52" s="82">
        <f>SUM(B53:B54)</f>
        <v>8</v>
      </c>
      <c r="C52" s="83">
        <f>SUM(C53:C54)</f>
        <v>0</v>
      </c>
      <c r="D52" s="82"/>
      <c r="E52" s="139" t="s">
        <v>139</v>
      </c>
      <c r="F52" s="140"/>
      <c r="G52" s="140"/>
      <c r="H52" s="140"/>
      <c r="I52" s="140"/>
      <c r="J52" s="140"/>
      <c r="K52" s="141"/>
      <c r="L52" s="81"/>
      <c r="M52" s="81"/>
    </row>
    <row r="53" spans="1:13" ht="46.5" customHeight="1" x14ac:dyDescent="0.25">
      <c r="A53" s="84">
        <v>37</v>
      </c>
      <c r="B53" s="85">
        <f>IF(OR('Pre-Evaluation Questionnaire'!$B$18="No",'Pre-Evaluation Questionnaire'!$B$5="Interim"),"Not Applicable",4)</f>
        <v>4</v>
      </c>
      <c r="C53" s="86">
        <f t="shared" ref="C53:C54" si="5">IF(ISERR($D53/100*$B53),0,($D53/100*$B53))</f>
        <v>0</v>
      </c>
      <c r="D53" s="84" t="str">
        <f>IFERROR(IF(ISBLANK($L53),"",VLOOKUP($L53,'AutomationCriteria Menu Options'!J:K,2,FALSE)),"")</f>
        <v/>
      </c>
      <c r="E53" s="156" t="s">
        <v>95</v>
      </c>
      <c r="F53" s="157"/>
      <c r="G53" s="157"/>
      <c r="H53" s="157"/>
      <c r="I53" s="157"/>
      <c r="J53" s="157"/>
      <c r="K53" s="158"/>
      <c r="L53" s="87"/>
      <c r="M53" s="87"/>
    </row>
    <row r="54" spans="1:13" ht="31.5" customHeight="1" x14ac:dyDescent="0.25">
      <c r="A54" s="84">
        <v>38</v>
      </c>
      <c r="B54" s="85">
        <f>VLOOKUP('Pre-Evaluation Questionnaire'!$B$5,'Automation Weight Options'!B:C,2,FALSE)</f>
        <v>4</v>
      </c>
      <c r="C54" s="86">
        <f t="shared" si="5"/>
        <v>0</v>
      </c>
      <c r="D54" s="84" t="str">
        <f>IFERROR(IF(ISBLANK($L54),"",VLOOKUP($L54,'AutomationCriteria Menu Options'!V:W,2,FALSE)),"")</f>
        <v/>
      </c>
      <c r="E54" s="156" t="s">
        <v>102</v>
      </c>
      <c r="F54" s="157"/>
      <c r="G54" s="157"/>
      <c r="H54" s="157"/>
      <c r="I54" s="157"/>
      <c r="J54" s="157"/>
      <c r="K54" s="158"/>
      <c r="L54" s="87"/>
      <c r="M54" s="87"/>
    </row>
    <row r="55" spans="1:13" ht="5.85" customHeight="1" x14ac:dyDescent="0.25">
      <c r="B55" s="91"/>
      <c r="C55" s="92"/>
      <c r="D55" s="93"/>
      <c r="E55" s="94"/>
      <c r="F55" s="94"/>
      <c r="G55" s="94"/>
      <c r="H55" s="95"/>
      <c r="I55" s="95"/>
      <c r="J55" s="95"/>
      <c r="K55" s="95"/>
      <c r="L55" s="72"/>
      <c r="M55" s="72"/>
    </row>
    <row r="56" spans="1:13" ht="13.7" customHeight="1" x14ac:dyDescent="0.25">
      <c r="A56" s="167" t="s">
        <v>58</v>
      </c>
      <c r="B56" s="167"/>
      <c r="C56" s="167"/>
      <c r="D56" s="167"/>
      <c r="E56" s="167"/>
      <c r="F56" s="167"/>
      <c r="G56" s="96">
        <f>B52+B49+B42+B30+B18+B13+B10</f>
        <v>100</v>
      </c>
      <c r="H56" s="154" t="s">
        <v>61</v>
      </c>
      <c r="I56" s="155"/>
      <c r="J56" s="142"/>
      <c r="K56" s="143"/>
      <c r="L56" s="143"/>
      <c r="M56" s="144"/>
    </row>
    <row r="57" spans="1:13" ht="13.7" customHeight="1" x14ac:dyDescent="0.25">
      <c r="A57" s="167" t="s">
        <v>59</v>
      </c>
      <c r="B57" s="167"/>
      <c r="C57" s="167"/>
      <c r="D57" s="167"/>
      <c r="E57" s="167"/>
      <c r="F57" s="167"/>
      <c r="G57" s="96">
        <f>C52+C42+C30+C18+C13+C49+C10</f>
        <v>0</v>
      </c>
      <c r="J57" s="145"/>
      <c r="K57" s="146"/>
      <c r="L57" s="146"/>
      <c r="M57" s="147"/>
    </row>
    <row r="58" spans="1:13" ht="13.7" customHeight="1" x14ac:dyDescent="0.25">
      <c r="A58" s="110" t="s">
        <v>144</v>
      </c>
      <c r="B58" s="111"/>
      <c r="C58" s="111"/>
      <c r="D58" s="111"/>
      <c r="E58" s="111"/>
      <c r="F58" s="112"/>
      <c r="G58" s="97">
        <f>IF(B52=0,(((C10/B10)*5%)+((C13/B13)*13%)+((C18/B18)*31%)+((C30/B30)*21%)+((C42/B42)*16%)+((C49/B49)*6%))/0.92,((C10/B10)*5%)+((C13/B13)*13%)+((C18/B18)*31%)+((C30/B30)*21%)+((C42/B42)*16%)+((C49/B49)*6%)+((C52/B52)*8%))</f>
        <v>0</v>
      </c>
      <c r="J58" s="145"/>
      <c r="K58" s="146"/>
      <c r="L58" s="146"/>
      <c r="M58" s="147"/>
    </row>
    <row r="59" spans="1:13" ht="15.75" customHeight="1" x14ac:dyDescent="0.25">
      <c r="A59" s="110" t="s">
        <v>62</v>
      </c>
      <c r="B59" s="111"/>
      <c r="C59" s="111"/>
      <c r="D59" s="111"/>
      <c r="E59" s="111"/>
      <c r="F59" s="112"/>
      <c r="G59" s="164" t="str">
        <f>IF(G58&gt;=70%,"Satisfactory",IF(G58&gt;=60%,"Probationary",IF(G58&gt;=1%,"Suspension",IF(G58=0%,""))))</f>
        <v/>
      </c>
      <c r="H59" s="165"/>
      <c r="J59" s="148"/>
      <c r="K59" s="149"/>
      <c r="L59" s="149"/>
      <c r="M59" s="150"/>
    </row>
    <row r="60" spans="1:13" ht="15" customHeight="1" x14ac:dyDescent="0.25">
      <c r="A60" s="110" t="s">
        <v>68</v>
      </c>
      <c r="B60" s="111"/>
      <c r="C60" s="111"/>
      <c r="D60" s="111"/>
      <c r="E60" s="111"/>
      <c r="F60" s="112"/>
      <c r="G60" s="166" t="str">
        <f>IF(G58&gt;=70%,"Manager or Supervisor",IF(G58&gt;=1%,"Director",IF(G58="0%","","")))</f>
        <v/>
      </c>
      <c r="H60" s="166"/>
      <c r="J60" s="76"/>
      <c r="K60" s="76"/>
      <c r="L60" s="76"/>
      <c r="M60" s="98"/>
    </row>
    <row r="61" spans="1:13" ht="32.25" customHeight="1" x14ac:dyDescent="0.25">
      <c r="A61" s="113" t="s">
        <v>115</v>
      </c>
      <c r="B61" s="114"/>
      <c r="C61" s="114"/>
      <c r="D61" s="114"/>
      <c r="E61" s="114"/>
      <c r="F61" s="115"/>
      <c r="G61" s="128"/>
      <c r="H61" s="129"/>
      <c r="I61" s="129"/>
      <c r="J61" s="129"/>
      <c r="K61" s="130"/>
      <c r="L61" s="118" t="s">
        <v>24</v>
      </c>
      <c r="M61" s="134"/>
    </row>
    <row r="62" spans="1:13" ht="5.85" customHeight="1" x14ac:dyDescent="0.25">
      <c r="A62" s="113" t="s">
        <v>116</v>
      </c>
      <c r="B62" s="114"/>
      <c r="C62" s="114"/>
      <c r="D62" s="114"/>
      <c r="E62" s="114"/>
      <c r="F62" s="115"/>
      <c r="G62" s="142"/>
      <c r="H62" s="143"/>
      <c r="I62" s="143"/>
      <c r="J62" s="143"/>
      <c r="K62" s="144"/>
      <c r="L62" s="136"/>
      <c r="M62" s="135"/>
    </row>
    <row r="63" spans="1:13" ht="27" customHeight="1" x14ac:dyDescent="0.25">
      <c r="A63" s="113"/>
      <c r="B63" s="114"/>
      <c r="C63" s="114"/>
      <c r="D63" s="114"/>
      <c r="E63" s="114"/>
      <c r="F63" s="115"/>
      <c r="G63" s="148"/>
      <c r="H63" s="149"/>
      <c r="I63" s="149"/>
      <c r="J63" s="149"/>
      <c r="K63" s="150"/>
      <c r="M63" s="99"/>
    </row>
    <row r="64" spans="1:13" ht="3.95" customHeight="1" x14ac:dyDescent="0.25">
      <c r="M64" s="99"/>
    </row>
    <row r="65" spans="1:13" ht="15" x14ac:dyDescent="0.25">
      <c r="A65" s="107" t="s">
        <v>25</v>
      </c>
      <c r="B65" s="108"/>
      <c r="C65" s="108"/>
      <c r="D65" s="108"/>
      <c r="E65" s="109"/>
      <c r="F65" s="151"/>
      <c r="G65" s="152"/>
      <c r="H65" s="152"/>
      <c r="I65" s="152"/>
      <c r="J65" s="152"/>
      <c r="K65" s="153"/>
      <c r="L65" s="118" t="s">
        <v>24</v>
      </c>
      <c r="M65" s="134"/>
    </row>
    <row r="66" spans="1:13" ht="8.65" customHeight="1" x14ac:dyDescent="0.25">
      <c r="A66" s="107" t="s">
        <v>26</v>
      </c>
      <c r="B66" s="108"/>
      <c r="C66" s="108"/>
      <c r="D66" s="108"/>
      <c r="E66" s="109"/>
      <c r="F66" s="142"/>
      <c r="G66" s="143"/>
      <c r="H66" s="143"/>
      <c r="I66" s="143"/>
      <c r="J66" s="143"/>
      <c r="K66" s="144"/>
      <c r="L66" s="136"/>
      <c r="M66" s="135"/>
    </row>
    <row r="67" spans="1:13" ht="16.350000000000001" customHeight="1" x14ac:dyDescent="0.25">
      <c r="A67" s="107"/>
      <c r="B67" s="108"/>
      <c r="C67" s="108"/>
      <c r="D67" s="108"/>
      <c r="E67" s="109"/>
      <c r="F67" s="148"/>
      <c r="G67" s="149"/>
      <c r="H67" s="149"/>
      <c r="I67" s="149"/>
      <c r="J67" s="149"/>
      <c r="K67" s="150"/>
      <c r="M67" s="99"/>
    </row>
    <row r="68" spans="1:13" ht="9.75" customHeight="1" x14ac:dyDescent="0.25">
      <c r="B68" s="76"/>
      <c r="C68" s="76"/>
      <c r="D68" s="76"/>
      <c r="E68" s="76"/>
      <c r="F68" s="71"/>
      <c r="G68" s="71"/>
      <c r="H68" s="71"/>
      <c r="I68" s="71"/>
      <c r="J68" s="71"/>
      <c r="K68" s="71"/>
      <c r="M68" s="99"/>
    </row>
    <row r="69" spans="1:13" ht="21.75" customHeight="1" x14ac:dyDescent="0.25">
      <c r="B69" s="162" t="s">
        <v>141</v>
      </c>
      <c r="C69" s="163"/>
      <c r="D69" s="163"/>
      <c r="E69" s="163"/>
      <c r="F69" s="163"/>
      <c r="G69" s="163"/>
      <c r="H69" s="163"/>
      <c r="I69" s="163"/>
      <c r="J69" s="163"/>
      <c r="K69" s="163"/>
      <c r="M69" s="99"/>
    </row>
    <row r="70" spans="1:13" ht="16.350000000000001" customHeight="1" x14ac:dyDescent="0.25">
      <c r="B70" s="77" t="s">
        <v>150</v>
      </c>
      <c r="C70" s="77"/>
      <c r="D70" s="77"/>
      <c r="E70" s="77"/>
      <c r="F70" s="77"/>
      <c r="G70" s="77"/>
      <c r="H70" s="77"/>
      <c r="I70" s="77"/>
      <c r="J70" s="77"/>
      <c r="K70" s="77"/>
      <c r="M70" s="99"/>
    </row>
    <row r="71" spans="1:13" ht="16.350000000000001" customHeight="1" x14ac:dyDescent="0.25">
      <c r="B71" s="76"/>
      <c r="C71" s="76"/>
      <c r="D71" s="76"/>
      <c r="E71" s="76"/>
      <c r="F71" s="72"/>
      <c r="G71" s="72"/>
      <c r="H71" s="72"/>
      <c r="I71" s="72"/>
      <c r="J71" s="72"/>
      <c r="K71" s="72"/>
      <c r="M71" s="99"/>
    </row>
    <row r="72" spans="1:13" x14ac:dyDescent="0.25">
      <c r="M72" s="99"/>
    </row>
    <row r="73" spans="1:13" x14ac:dyDescent="0.25">
      <c r="M73" s="99"/>
    </row>
    <row r="74" spans="1:13" x14ac:dyDescent="0.25">
      <c r="M74" s="99"/>
    </row>
    <row r="75" spans="1:13" x14ac:dyDescent="0.25">
      <c r="M75" s="99"/>
    </row>
    <row r="76" spans="1:13" x14ac:dyDescent="0.25">
      <c r="M76" s="99"/>
    </row>
    <row r="77" spans="1:13" x14ac:dyDescent="0.25">
      <c r="M77" s="99"/>
    </row>
    <row r="78" spans="1:13" x14ac:dyDescent="0.25">
      <c r="M78" s="99"/>
    </row>
    <row r="79" spans="1:13" x14ac:dyDescent="0.25">
      <c r="M79" s="99"/>
    </row>
    <row r="80" spans="1:13" x14ac:dyDescent="0.25">
      <c r="M80" s="99"/>
    </row>
    <row r="81" spans="13:13" x14ac:dyDescent="0.25">
      <c r="M81" s="99"/>
    </row>
    <row r="82" spans="13:13" x14ac:dyDescent="0.25">
      <c r="M82" s="99"/>
    </row>
    <row r="83" spans="13:13" x14ac:dyDescent="0.25">
      <c r="M83" s="99"/>
    </row>
    <row r="84" spans="13:13" x14ac:dyDescent="0.25">
      <c r="M84" s="99"/>
    </row>
    <row r="85" spans="13:13" x14ac:dyDescent="0.25">
      <c r="M85" s="99"/>
    </row>
    <row r="86" spans="13:13" x14ac:dyDescent="0.25">
      <c r="M86" s="99"/>
    </row>
    <row r="87" spans="13:13" x14ac:dyDescent="0.25">
      <c r="M87" s="99"/>
    </row>
    <row r="88" spans="13:13" x14ac:dyDescent="0.25">
      <c r="M88" s="99"/>
    </row>
    <row r="89" spans="13:13" x14ac:dyDescent="0.25">
      <c r="M89" s="99"/>
    </row>
    <row r="90" spans="13:13" x14ac:dyDescent="0.25">
      <c r="M90" s="99"/>
    </row>
    <row r="91" spans="13:13" x14ac:dyDescent="0.25">
      <c r="M91" s="99"/>
    </row>
    <row r="92" spans="13:13" x14ac:dyDescent="0.25">
      <c r="M92" s="99"/>
    </row>
    <row r="93" spans="13:13" x14ac:dyDescent="0.25">
      <c r="M93" s="99"/>
    </row>
    <row r="94" spans="13:13" x14ac:dyDescent="0.25">
      <c r="M94" s="99"/>
    </row>
    <row r="95" spans="13:13" x14ac:dyDescent="0.25">
      <c r="M95" s="99"/>
    </row>
    <row r="96" spans="13:13" x14ac:dyDescent="0.25">
      <c r="M96" s="99"/>
    </row>
  </sheetData>
  <sheetProtection algorithmName="SHA-512" hashValue="CUoyufo+II+35MS+IM2tzI24+hMaqWxIqmxnXwJ4NGMlogea5JIywvFTxqEq2vYM4jJeOwLu1711rujffPCYMQ==" saltValue="Q1gqLcDbAgwkEFa6KXrW5A==" spinCount="100000" sheet="1" objects="1" scenarios="1" formatColumns="0" formatRows="0" selectLockedCells="1" selectUnlockedCells="1"/>
  <mergeCells count="84">
    <mergeCell ref="B69:K69"/>
    <mergeCell ref="G59:H59"/>
    <mergeCell ref="E11:K11"/>
    <mergeCell ref="E12:K12"/>
    <mergeCell ref="E10:K10"/>
    <mergeCell ref="G60:H60"/>
    <mergeCell ref="E46:K46"/>
    <mergeCell ref="E29:K29"/>
    <mergeCell ref="E39:K39"/>
    <mergeCell ref="E40:K40"/>
    <mergeCell ref="E41:K41"/>
    <mergeCell ref="E37:K37"/>
    <mergeCell ref="E38:K38"/>
    <mergeCell ref="A56:F56"/>
    <mergeCell ref="A57:F57"/>
    <mergeCell ref="E34:K34"/>
    <mergeCell ref="E35:K35"/>
    <mergeCell ref="E36:K36"/>
    <mergeCell ref="E28:K28"/>
    <mergeCell ref="E20:K20"/>
    <mergeCell ref="E26:K26"/>
    <mergeCell ref="E27:K27"/>
    <mergeCell ref="E16:K16"/>
    <mergeCell ref="E32:K32"/>
    <mergeCell ref="E33:K33"/>
    <mergeCell ref="E9:K9"/>
    <mergeCell ref="E15:K15"/>
    <mergeCell ref="E17:K17"/>
    <mergeCell ref="E14:K14"/>
    <mergeCell ref="E13:K13"/>
    <mergeCell ref="G61:K61"/>
    <mergeCell ref="F65:K65"/>
    <mergeCell ref="F66:K67"/>
    <mergeCell ref="G62:K63"/>
    <mergeCell ref="H8:M8"/>
    <mergeCell ref="H56:I56"/>
    <mergeCell ref="E53:K53"/>
    <mergeCell ref="E54:K54"/>
    <mergeCell ref="E42:K42"/>
    <mergeCell ref="E43:K43"/>
    <mergeCell ref="E44:K44"/>
    <mergeCell ref="E45:K45"/>
    <mergeCell ref="E47:K47"/>
    <mergeCell ref="E49:K49"/>
    <mergeCell ref="E50:K50"/>
    <mergeCell ref="E51:K51"/>
    <mergeCell ref="M65:M66"/>
    <mergeCell ref="L61:L62"/>
    <mergeCell ref="M61:M62"/>
    <mergeCell ref="E18:K18"/>
    <mergeCell ref="E31:K31"/>
    <mergeCell ref="E52:K52"/>
    <mergeCell ref="E19:K19"/>
    <mergeCell ref="E21:K21"/>
    <mergeCell ref="E22:K22"/>
    <mergeCell ref="E23:K23"/>
    <mergeCell ref="E24:K24"/>
    <mergeCell ref="E25:K25"/>
    <mergeCell ref="E48:K48"/>
    <mergeCell ref="E30:K30"/>
    <mergeCell ref="J56:M59"/>
    <mergeCell ref="L65:L66"/>
    <mergeCell ref="A8:F8"/>
    <mergeCell ref="A7:E7"/>
    <mergeCell ref="A3:E3"/>
    <mergeCell ref="A5:F5"/>
    <mergeCell ref="A2:M2"/>
    <mergeCell ref="A6:F6"/>
    <mergeCell ref="G5:M6"/>
    <mergeCell ref="K7:L7"/>
    <mergeCell ref="F7:J7"/>
    <mergeCell ref="K3:M3"/>
    <mergeCell ref="I3:J3"/>
    <mergeCell ref="F3:H3"/>
    <mergeCell ref="A4:F4"/>
    <mergeCell ref="G4:J4"/>
    <mergeCell ref="K4:M4"/>
    <mergeCell ref="A65:E65"/>
    <mergeCell ref="A66:E67"/>
    <mergeCell ref="A58:F58"/>
    <mergeCell ref="A59:F59"/>
    <mergeCell ref="A60:F60"/>
    <mergeCell ref="A61:F61"/>
    <mergeCell ref="A62:F63"/>
  </mergeCells>
  <conditionalFormatting sqref="B17:L17">
    <cfRule type="containsText" dxfId="10" priority="11" operator="containsText" text="Not Applicable">
      <formula>NOT(ISERROR(SEARCH("Not Applicable",B17)))</formula>
    </cfRule>
  </conditionalFormatting>
  <conditionalFormatting sqref="B11">
    <cfRule type="containsText" dxfId="9" priority="10" operator="containsText" text="Not Applicable">
      <formula>NOT(ISERROR(SEARCH("Not Applicable",B11)))</formula>
    </cfRule>
  </conditionalFormatting>
  <conditionalFormatting sqref="B28:B29">
    <cfRule type="containsText" dxfId="8" priority="9" operator="containsText" text="Not Applicable">
      <formula>NOT(ISERROR(SEARCH("Not Applicable",B28)))</formula>
    </cfRule>
  </conditionalFormatting>
  <conditionalFormatting sqref="B32">
    <cfRule type="containsText" dxfId="7" priority="8" operator="containsText" text="Not Applicable">
      <formula>NOT(ISERROR(SEARCH("Not Applicable",B32)))</formula>
    </cfRule>
  </conditionalFormatting>
  <conditionalFormatting sqref="B38">
    <cfRule type="containsText" dxfId="6" priority="7" operator="containsText" text="Not Applicable">
      <formula>NOT(ISERROR(SEARCH("Not Applicable",B38)))</formula>
    </cfRule>
  </conditionalFormatting>
  <conditionalFormatting sqref="B40:B41">
    <cfRule type="containsText" dxfId="5" priority="6" operator="containsText" text="Not Applicable">
      <formula>NOT(ISERROR(SEARCH("Not Applicable",B40)))</formula>
    </cfRule>
  </conditionalFormatting>
  <conditionalFormatting sqref="B43:B46">
    <cfRule type="containsText" dxfId="4" priority="5" operator="containsText" text="Not Applicable">
      <formula>NOT(ISERROR(SEARCH("Not Applicable",B43)))</formula>
    </cfRule>
  </conditionalFormatting>
  <conditionalFormatting sqref="B50">
    <cfRule type="containsText" dxfId="3" priority="4" operator="containsText" text="Not Applicable">
      <formula>NOT(ISERROR(SEARCH("Not Applicable",B50)))</formula>
    </cfRule>
  </conditionalFormatting>
  <conditionalFormatting sqref="B53:B54">
    <cfRule type="containsText" dxfId="2" priority="3" operator="containsText" text="Not Applicable">
      <formula>NOT(ISERROR(SEARCH("Not Applicable",B53)))</formula>
    </cfRule>
  </conditionalFormatting>
  <conditionalFormatting sqref="B20">
    <cfRule type="containsText" dxfId="1" priority="2" operator="containsText" text="Not Applicable">
      <formula>NOT(ISERROR(SEARCH("Not Applicable",B20)))</formula>
    </cfRule>
  </conditionalFormatting>
  <conditionalFormatting sqref="C16">
    <cfRule type="containsText" dxfId="0" priority="1" operator="containsText" text="Not Applicable">
      <formula>NOT(ISERROR(SEARCH("Not Applicable",C16)))</formula>
    </cfRule>
  </conditionalFormatting>
  <dataValidations count="5">
    <dataValidation showInputMessage="1" showErrorMessage="1" sqref="B28:B29 B53:B55 B50 B17 G8 B40:B41 B43:B46 B11 B32 B38 B20" xr:uid="{00000000-0002-0000-0100-000000000000}"/>
    <dataValidation type="list" showInputMessage="1" showErrorMessage="1" sqref="L55:M55" xr:uid="{00000000-0002-0000-0100-000001000000}">
      <formula1>$Q$3:$Q$3</formula1>
    </dataValidation>
    <dataValidation type="list" allowBlank="1" showInputMessage="1" showErrorMessage="1" sqref="G4:J4" xr:uid="{00000000-0002-0000-0100-000002000000}">
      <formula1>"Transportation,Water,Wastewater,Waste Management"</formula1>
    </dataValidation>
    <dataValidation type="textLength" operator="lessThanOrEqual" allowBlank="1" showInputMessage="1" showErrorMessage="1" errorTitle="Maximum length exceeded" error="The maximum number of characters including spaces for this cell is 255._x000a__x000a_Try to abbreviate your comments please." sqref="M11:M12 M14:M17 M19:M29 M31:M41 M43:M48 M50:M51 M53:M54" xr:uid="{00000000-0002-0000-0100-000003000000}">
      <formula1>255</formula1>
    </dataValidation>
    <dataValidation type="textLength" operator="lessThanOrEqual" allowBlank="1" showInputMessage="1" showErrorMessage="1" errorTitle="Maximum length exceeded" error="The maximum number of characters including spaces for this cell is 255._x000a__x000a_Try to abbreviate your comments please." sqref="J56:M59" xr:uid="{00000000-0002-0000-0100-000004000000}">
      <formula1>255</formula1>
    </dataValidation>
  </dataValidations>
  <hyperlinks>
    <hyperlink ref="B69" r:id="rId1" display="Please send all signed Final Evaluations to zzg-ContractorEvaluations" xr:uid="{00000000-0004-0000-0100-000000000000}"/>
    <hyperlink ref="B69:K69" r:id="rId2" display="Please send all signed Final Evaluations to vendorperformance@peelregion.ca" xr:uid="{00000000-0004-0000-0100-000001000000}"/>
  </hyperlinks>
  <pageMargins left="0.25" right="0.25" top="0.75" bottom="0.75" header="0.3" footer="0.3"/>
  <pageSetup orientation="landscape" r:id="rId3"/>
  <headerFooter differentOddEven="1" differentFirst="1">
    <oddHeader>&amp;LPage 3 of 3</oddHeader>
    <evenHeader>&amp;LPage 2 of 3</evenHeader>
    <firstHeader>&amp;L&amp;G</firstHeader>
  </headerFooter>
  <ignoredErrors>
    <ignoredError sqref="C13 C18 C30 C52" formula="1"/>
    <ignoredError sqref="G8" unlockedFormula="1"/>
  </ignoredErrors>
  <legacyDrawingHF r:id="rId4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showInputMessage="1" showErrorMessage="1" xr:uid="{00000000-0002-0000-0100-000005000000}">
          <x14:formula1>
            <xm:f>'AutomationCriteria Menu Options'!$V$3:$V$4</xm:f>
          </x14:formula1>
          <xm:sqref>L54 L34:L35 L40:L41</xm:sqref>
        </x14:dataValidation>
        <x14:dataValidation type="list" allowBlank="1" showInputMessage="1" showErrorMessage="1" xr:uid="{00000000-0002-0000-0100-000006000000}">
          <x14:formula1>
            <xm:f>'AutomationCriteria Menu Options'!$V$3:$V$4</xm:f>
          </x14:formula1>
          <xm:sqref>L11</xm:sqref>
        </x14:dataValidation>
        <x14:dataValidation type="list" showInputMessage="1" showErrorMessage="1" xr:uid="{00000000-0002-0000-0100-000007000000}">
          <x14:formula1>
            <xm:f>'AutomationCriteria Menu Options'!$J$3:$J$5</xm:f>
          </x14:formula1>
          <xm:sqref>L12 L33</xm:sqref>
        </x14:dataValidation>
        <x14:dataValidation type="list" allowBlank="1" showInputMessage="1" showErrorMessage="1" xr:uid="{00000000-0002-0000-0100-000008000000}">
          <x14:formula1>
            <xm:f>'AutomationCriteria Menu Options'!$J$8:$J$10</xm:f>
          </x14:formula1>
          <xm:sqref>L21</xm:sqref>
        </x14:dataValidation>
        <x14:dataValidation type="list" showInputMessage="1" showErrorMessage="1" xr:uid="{00000000-0002-0000-0100-000009000000}">
          <x14:formula1>
            <xm:f>'AutomationCriteria Menu Options'!$J$13:$J$15</xm:f>
          </x14:formula1>
          <xm:sqref>L24</xm:sqref>
        </x14:dataValidation>
        <x14:dataValidation type="list" showInputMessage="1" showErrorMessage="1" xr:uid="{00000000-0002-0000-0100-00000A000000}">
          <x14:formula1>
            <xm:f>'AutomationCriteria Menu Options'!$J$18:$J$21</xm:f>
          </x14:formula1>
          <xm:sqref>L43</xm:sqref>
        </x14:dataValidation>
        <x14:dataValidation type="list" showInputMessage="1" showErrorMessage="1" xr:uid="{00000000-0002-0000-0100-00000B000000}">
          <x14:formula1>
            <xm:f>'AutomationCriteria Menu Options'!$J$24:$J$26</xm:f>
          </x14:formula1>
          <xm:sqref>L53</xm:sqref>
        </x14:dataValidation>
        <x14:dataValidation type="list" showInputMessage="1" showErrorMessage="1" xr:uid="{00000000-0002-0000-0100-00000C000000}">
          <x14:formula1>
            <xm:f>'AutomationCriteria Menu Options'!$J$29:$J$31</xm:f>
          </x14:formula1>
          <xm:sqref>L15</xm:sqref>
        </x14:dataValidation>
        <x14:dataValidation type="list" showInputMessage="1" showErrorMessage="1" xr:uid="{00000000-0002-0000-0100-00000D000000}">
          <x14:formula1>
            <xm:f>'AutomationCriteria Menu Options'!$J$34:$J$36</xm:f>
          </x14:formula1>
          <xm:sqref>L51</xm:sqref>
        </x14:dataValidation>
        <x14:dataValidation type="list" showInputMessage="1" showErrorMessage="1" xr:uid="{00000000-0002-0000-0100-00000E000000}">
          <x14:formula1>
            <xm:f>'AutomationCriteria Menu Options'!$V$11:$V$14</xm:f>
          </x14:formula1>
          <xm:sqref>L19:L20 L50 L36:L39 L44:L48 L31:L32 L22:L23 L14 L16:L17 L25:L29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I47"/>
  <sheetViews>
    <sheetView workbookViewId="0">
      <selection sqref="A1:I2"/>
    </sheetView>
  </sheetViews>
  <sheetFormatPr defaultColWidth="8.85546875" defaultRowHeight="15" x14ac:dyDescent="0.25"/>
  <cols>
    <col min="1" max="1" width="4.5703125" style="38" bestFit="1" customWidth="1"/>
    <col min="2" max="8" width="8.85546875" style="35"/>
    <col min="9" max="9" width="66.7109375" style="35" customWidth="1"/>
    <col min="10" max="16384" width="8.85546875" style="35"/>
  </cols>
  <sheetData>
    <row r="1" spans="1:9" ht="14.45" customHeight="1" x14ac:dyDescent="0.25">
      <c r="A1" s="171" t="s">
        <v>151</v>
      </c>
      <c r="B1" s="171"/>
      <c r="C1" s="171"/>
      <c r="D1" s="171"/>
      <c r="E1" s="171"/>
      <c r="F1" s="171"/>
      <c r="G1" s="171"/>
      <c r="H1" s="171"/>
      <c r="I1" s="171"/>
    </row>
    <row r="2" spans="1:9" ht="8.65" customHeight="1" x14ac:dyDescent="0.25">
      <c r="A2" s="172"/>
      <c r="B2" s="172"/>
      <c r="C2" s="172"/>
      <c r="D2" s="172"/>
      <c r="E2" s="172"/>
      <c r="F2" s="172"/>
      <c r="G2" s="172"/>
      <c r="H2" s="172"/>
      <c r="I2" s="172"/>
    </row>
    <row r="3" spans="1:9" x14ac:dyDescent="0.25">
      <c r="A3" s="63" t="s">
        <v>114</v>
      </c>
      <c r="B3" s="170" t="s">
        <v>117</v>
      </c>
      <c r="C3" s="170"/>
      <c r="D3" s="170"/>
      <c r="E3" s="170"/>
      <c r="F3" s="170"/>
      <c r="G3" s="170"/>
      <c r="H3" s="170"/>
      <c r="I3" s="63" t="s">
        <v>118</v>
      </c>
    </row>
    <row r="4" spans="1:9" ht="28.15" customHeight="1" x14ac:dyDescent="0.25">
      <c r="A4" s="64">
        <v>1</v>
      </c>
      <c r="B4" s="168" t="s">
        <v>70</v>
      </c>
      <c r="C4" s="168"/>
      <c r="D4" s="168"/>
      <c r="E4" s="168"/>
      <c r="F4" s="168"/>
      <c r="G4" s="168"/>
      <c r="H4" s="168"/>
      <c r="I4" s="61"/>
    </row>
    <row r="5" spans="1:9" ht="37.5" customHeight="1" x14ac:dyDescent="0.25">
      <c r="A5" s="64">
        <v>2</v>
      </c>
      <c r="B5" s="168" t="s">
        <v>63</v>
      </c>
      <c r="C5" s="168"/>
      <c r="D5" s="168"/>
      <c r="E5" s="168"/>
      <c r="F5" s="168"/>
      <c r="G5" s="168"/>
      <c r="H5" s="168"/>
      <c r="I5" s="61"/>
    </row>
    <row r="6" spans="1:9" x14ac:dyDescent="0.25">
      <c r="A6" s="63"/>
      <c r="B6" s="169" t="s">
        <v>8</v>
      </c>
      <c r="C6" s="169"/>
      <c r="D6" s="169"/>
      <c r="E6" s="169"/>
      <c r="F6" s="169"/>
      <c r="G6" s="169"/>
      <c r="H6" s="169"/>
      <c r="I6" s="62"/>
    </row>
    <row r="7" spans="1:9" ht="29.1" customHeight="1" x14ac:dyDescent="0.25">
      <c r="A7" s="64">
        <v>3</v>
      </c>
      <c r="B7" s="168" t="s">
        <v>77</v>
      </c>
      <c r="C7" s="168"/>
      <c r="D7" s="168"/>
      <c r="E7" s="168"/>
      <c r="F7" s="168"/>
      <c r="G7" s="168"/>
      <c r="H7" s="168"/>
      <c r="I7" s="61"/>
    </row>
    <row r="8" spans="1:9" ht="26.25" customHeight="1" x14ac:dyDescent="0.25">
      <c r="A8" s="64">
        <v>4</v>
      </c>
      <c r="B8" s="168" t="s">
        <v>64</v>
      </c>
      <c r="C8" s="168"/>
      <c r="D8" s="168"/>
      <c r="E8" s="168"/>
      <c r="F8" s="168"/>
      <c r="G8" s="168"/>
      <c r="H8" s="168"/>
      <c r="I8" s="61"/>
    </row>
    <row r="9" spans="1:9" ht="26.25" customHeight="1" x14ac:dyDescent="0.25">
      <c r="A9" s="64">
        <v>5</v>
      </c>
      <c r="B9" s="168" t="s">
        <v>78</v>
      </c>
      <c r="C9" s="168"/>
      <c r="D9" s="168"/>
      <c r="E9" s="168"/>
      <c r="F9" s="168"/>
      <c r="G9" s="168"/>
      <c r="H9" s="168"/>
      <c r="I9" s="61"/>
    </row>
    <row r="10" spans="1:9" ht="26.25" customHeight="1" x14ac:dyDescent="0.25">
      <c r="A10" s="64">
        <v>6</v>
      </c>
      <c r="B10" s="168" t="s">
        <v>97</v>
      </c>
      <c r="C10" s="168"/>
      <c r="D10" s="168"/>
      <c r="E10" s="168"/>
      <c r="F10" s="168"/>
      <c r="G10" s="168"/>
      <c r="H10" s="168"/>
      <c r="I10" s="61"/>
    </row>
    <row r="11" spans="1:9" x14ac:dyDescent="0.25">
      <c r="A11" s="63"/>
      <c r="B11" s="65" t="s">
        <v>13</v>
      </c>
      <c r="C11" s="66"/>
      <c r="D11" s="66"/>
      <c r="E11" s="66"/>
      <c r="F11" s="66"/>
      <c r="G11" s="66"/>
      <c r="H11" s="67"/>
      <c r="I11" s="62"/>
    </row>
    <row r="12" spans="1:9" ht="29.1" customHeight="1" x14ac:dyDescent="0.25">
      <c r="A12" s="64">
        <v>7</v>
      </c>
      <c r="B12" s="168" t="s">
        <v>100</v>
      </c>
      <c r="C12" s="168"/>
      <c r="D12" s="168"/>
      <c r="E12" s="168"/>
      <c r="F12" s="168"/>
      <c r="G12" s="168"/>
      <c r="H12" s="168"/>
      <c r="I12" s="61"/>
    </row>
    <row r="13" spans="1:9" ht="39.4" customHeight="1" x14ac:dyDescent="0.25">
      <c r="A13" s="64">
        <v>8</v>
      </c>
      <c r="B13" s="168" t="s">
        <v>110</v>
      </c>
      <c r="C13" s="168"/>
      <c r="D13" s="168"/>
      <c r="E13" s="168"/>
      <c r="F13" s="168"/>
      <c r="G13" s="168"/>
      <c r="H13" s="168"/>
      <c r="I13" s="61"/>
    </row>
    <row r="14" spans="1:9" ht="26.25" customHeight="1" x14ac:dyDescent="0.25">
      <c r="A14" s="64">
        <v>9</v>
      </c>
      <c r="B14" s="168" t="s">
        <v>75</v>
      </c>
      <c r="C14" s="168"/>
      <c r="D14" s="168"/>
      <c r="E14" s="168"/>
      <c r="F14" s="168"/>
      <c r="G14" s="168"/>
      <c r="H14" s="168"/>
      <c r="I14" s="61"/>
    </row>
    <row r="15" spans="1:9" ht="29.1" customHeight="1" x14ac:dyDescent="0.25">
      <c r="A15" s="64">
        <v>10</v>
      </c>
      <c r="B15" s="168" t="s">
        <v>10</v>
      </c>
      <c r="C15" s="168"/>
      <c r="D15" s="168"/>
      <c r="E15" s="168"/>
      <c r="F15" s="168"/>
      <c r="G15" s="168"/>
      <c r="H15" s="168"/>
      <c r="I15" s="61"/>
    </row>
    <row r="16" spans="1:9" ht="27.6" customHeight="1" x14ac:dyDescent="0.25">
      <c r="A16" s="64">
        <v>11</v>
      </c>
      <c r="B16" s="168" t="s">
        <v>76</v>
      </c>
      <c r="C16" s="168"/>
      <c r="D16" s="168"/>
      <c r="E16" s="168"/>
      <c r="F16" s="168"/>
      <c r="G16" s="168"/>
      <c r="H16" s="168"/>
      <c r="I16" s="61"/>
    </row>
    <row r="17" spans="1:9" ht="24.95" customHeight="1" x14ac:dyDescent="0.25">
      <c r="A17" s="64">
        <v>12</v>
      </c>
      <c r="B17" s="168" t="s">
        <v>11</v>
      </c>
      <c r="C17" s="168"/>
      <c r="D17" s="168"/>
      <c r="E17" s="168"/>
      <c r="F17" s="168"/>
      <c r="G17" s="168"/>
      <c r="H17" s="168"/>
      <c r="I17" s="61"/>
    </row>
    <row r="18" spans="1:9" ht="24.95" customHeight="1" x14ac:dyDescent="0.25">
      <c r="A18" s="64">
        <v>13</v>
      </c>
      <c r="B18" s="168" t="s">
        <v>12</v>
      </c>
      <c r="C18" s="168"/>
      <c r="D18" s="168"/>
      <c r="E18" s="168"/>
      <c r="F18" s="168"/>
      <c r="G18" s="168"/>
      <c r="H18" s="168"/>
      <c r="I18" s="61"/>
    </row>
    <row r="19" spans="1:9" ht="27.6" customHeight="1" x14ac:dyDescent="0.25">
      <c r="A19" s="64">
        <v>14</v>
      </c>
      <c r="B19" s="168" t="s">
        <v>83</v>
      </c>
      <c r="C19" s="168"/>
      <c r="D19" s="168"/>
      <c r="E19" s="168"/>
      <c r="F19" s="168"/>
      <c r="G19" s="168"/>
      <c r="H19" s="168"/>
      <c r="I19" s="61"/>
    </row>
    <row r="20" spans="1:9" ht="30.4" customHeight="1" x14ac:dyDescent="0.25">
      <c r="A20" s="64">
        <v>15</v>
      </c>
      <c r="B20" s="168" t="s">
        <v>79</v>
      </c>
      <c r="C20" s="168"/>
      <c r="D20" s="168"/>
      <c r="E20" s="168"/>
      <c r="F20" s="168"/>
      <c r="G20" s="168"/>
      <c r="H20" s="168"/>
      <c r="I20" s="61"/>
    </row>
    <row r="21" spans="1:9" ht="28.15" customHeight="1" x14ac:dyDescent="0.25">
      <c r="A21" s="64">
        <v>16</v>
      </c>
      <c r="B21" s="168" t="s">
        <v>143</v>
      </c>
      <c r="C21" s="168"/>
      <c r="D21" s="168"/>
      <c r="E21" s="168"/>
      <c r="F21" s="168"/>
      <c r="G21" s="168"/>
      <c r="H21" s="168"/>
      <c r="I21" s="61"/>
    </row>
    <row r="22" spans="1:9" ht="27.6" customHeight="1" x14ac:dyDescent="0.25">
      <c r="A22" s="64">
        <v>17</v>
      </c>
      <c r="B22" s="168" t="s">
        <v>111</v>
      </c>
      <c r="C22" s="168"/>
      <c r="D22" s="168"/>
      <c r="E22" s="168"/>
      <c r="F22" s="168"/>
      <c r="G22" s="168"/>
      <c r="H22" s="168"/>
      <c r="I22" s="61"/>
    </row>
    <row r="23" spans="1:9" x14ac:dyDescent="0.25">
      <c r="A23" s="63"/>
      <c r="B23" s="169" t="s">
        <v>14</v>
      </c>
      <c r="C23" s="169"/>
      <c r="D23" s="169"/>
      <c r="E23" s="169"/>
      <c r="F23" s="169"/>
      <c r="G23" s="169"/>
      <c r="H23" s="169"/>
      <c r="I23" s="62"/>
    </row>
    <row r="24" spans="1:9" ht="29.1" customHeight="1" x14ac:dyDescent="0.25">
      <c r="A24" s="64">
        <v>18</v>
      </c>
      <c r="B24" s="168" t="s">
        <v>99</v>
      </c>
      <c r="C24" s="168"/>
      <c r="D24" s="168"/>
      <c r="E24" s="168"/>
      <c r="F24" s="168"/>
      <c r="G24" s="168"/>
      <c r="H24" s="168"/>
      <c r="I24" s="61"/>
    </row>
    <row r="25" spans="1:9" ht="26.25" customHeight="1" x14ac:dyDescent="0.25">
      <c r="A25" s="64">
        <v>19</v>
      </c>
      <c r="B25" s="168" t="s">
        <v>65</v>
      </c>
      <c r="C25" s="168"/>
      <c r="D25" s="168"/>
      <c r="E25" s="168"/>
      <c r="F25" s="168"/>
      <c r="G25" s="168"/>
      <c r="H25" s="168"/>
      <c r="I25" s="61"/>
    </row>
    <row r="26" spans="1:9" ht="29.1" customHeight="1" x14ac:dyDescent="0.25">
      <c r="A26" s="64">
        <v>20</v>
      </c>
      <c r="B26" s="168" t="s">
        <v>66</v>
      </c>
      <c r="C26" s="168"/>
      <c r="D26" s="168"/>
      <c r="E26" s="168"/>
      <c r="F26" s="168"/>
      <c r="G26" s="168"/>
      <c r="H26" s="168"/>
      <c r="I26" s="61"/>
    </row>
    <row r="27" spans="1:9" ht="24.95" customHeight="1" x14ac:dyDescent="0.25">
      <c r="A27" s="64">
        <v>21</v>
      </c>
      <c r="B27" s="168" t="s">
        <v>40</v>
      </c>
      <c r="C27" s="168"/>
      <c r="D27" s="168"/>
      <c r="E27" s="168"/>
      <c r="F27" s="168"/>
      <c r="G27" s="168"/>
      <c r="H27" s="168"/>
      <c r="I27" s="61"/>
    </row>
    <row r="28" spans="1:9" ht="39.4" customHeight="1" x14ac:dyDescent="0.25">
      <c r="A28" s="64">
        <v>22</v>
      </c>
      <c r="B28" s="168" t="s">
        <v>41</v>
      </c>
      <c r="C28" s="168"/>
      <c r="D28" s="168"/>
      <c r="E28" s="168"/>
      <c r="F28" s="168"/>
      <c r="G28" s="168"/>
      <c r="H28" s="168"/>
      <c r="I28" s="61"/>
    </row>
    <row r="29" spans="1:9" ht="27.6" customHeight="1" x14ac:dyDescent="0.25">
      <c r="A29" s="64">
        <v>23</v>
      </c>
      <c r="B29" s="168" t="s">
        <v>105</v>
      </c>
      <c r="C29" s="168"/>
      <c r="D29" s="168"/>
      <c r="E29" s="168"/>
      <c r="F29" s="168"/>
      <c r="G29" s="168"/>
      <c r="H29" s="168"/>
      <c r="I29" s="61"/>
    </row>
    <row r="30" spans="1:9" ht="18.399999999999999" customHeight="1" x14ac:dyDescent="0.25">
      <c r="A30" s="64">
        <v>24</v>
      </c>
      <c r="B30" s="168" t="s">
        <v>17</v>
      </c>
      <c r="C30" s="168"/>
      <c r="D30" s="168"/>
      <c r="E30" s="168"/>
      <c r="F30" s="168"/>
      <c r="G30" s="168"/>
      <c r="H30" s="168"/>
      <c r="I30" s="61"/>
    </row>
    <row r="31" spans="1:9" ht="14.45" customHeight="1" x14ac:dyDescent="0.25">
      <c r="A31" s="64">
        <v>25</v>
      </c>
      <c r="B31" s="168" t="s">
        <v>18</v>
      </c>
      <c r="C31" s="168"/>
      <c r="D31" s="168"/>
      <c r="E31" s="168"/>
      <c r="F31" s="168"/>
      <c r="G31" s="168"/>
      <c r="H31" s="168"/>
      <c r="I31" s="61"/>
    </row>
    <row r="32" spans="1:9" ht="14.45" customHeight="1" x14ac:dyDescent="0.25">
      <c r="A32" s="64">
        <v>26</v>
      </c>
      <c r="B32" s="168" t="s">
        <v>19</v>
      </c>
      <c r="C32" s="168"/>
      <c r="D32" s="168"/>
      <c r="E32" s="168"/>
      <c r="F32" s="168"/>
      <c r="G32" s="168"/>
      <c r="H32" s="168"/>
      <c r="I32" s="61"/>
    </row>
    <row r="33" spans="1:9" ht="30.75" customHeight="1" x14ac:dyDescent="0.25">
      <c r="A33" s="64">
        <v>27</v>
      </c>
      <c r="B33" s="168" t="s">
        <v>20</v>
      </c>
      <c r="C33" s="168"/>
      <c r="D33" s="168"/>
      <c r="E33" s="168"/>
      <c r="F33" s="168"/>
      <c r="G33" s="168"/>
      <c r="H33" s="168"/>
      <c r="I33" s="61"/>
    </row>
    <row r="34" spans="1:9" ht="29.45" customHeight="1" x14ac:dyDescent="0.25">
      <c r="A34" s="64">
        <v>28</v>
      </c>
      <c r="B34" s="168" t="s">
        <v>43</v>
      </c>
      <c r="C34" s="168"/>
      <c r="D34" s="168"/>
      <c r="E34" s="168"/>
      <c r="F34" s="168"/>
      <c r="G34" s="168"/>
      <c r="H34" s="168"/>
      <c r="I34" s="61"/>
    </row>
    <row r="35" spans="1:9" x14ac:dyDescent="0.25">
      <c r="A35" s="63"/>
      <c r="B35" s="169" t="s">
        <v>33</v>
      </c>
      <c r="C35" s="169"/>
      <c r="D35" s="169"/>
      <c r="E35" s="169"/>
      <c r="F35" s="169"/>
      <c r="G35" s="169"/>
      <c r="H35" s="169"/>
      <c r="I35" s="62"/>
    </row>
    <row r="36" spans="1:9" ht="14.45" customHeight="1" x14ac:dyDescent="0.25">
      <c r="A36" s="64">
        <v>29</v>
      </c>
      <c r="B36" s="168" t="s">
        <v>86</v>
      </c>
      <c r="C36" s="168"/>
      <c r="D36" s="168"/>
      <c r="E36" s="168"/>
      <c r="F36" s="168"/>
      <c r="G36" s="168"/>
      <c r="H36" s="168"/>
      <c r="I36" s="61"/>
    </row>
    <row r="37" spans="1:9" ht="25.5" customHeight="1" x14ac:dyDescent="0.25">
      <c r="A37" s="64">
        <v>30</v>
      </c>
      <c r="B37" s="168" t="s">
        <v>101</v>
      </c>
      <c r="C37" s="168"/>
      <c r="D37" s="168"/>
      <c r="E37" s="168"/>
      <c r="F37" s="168"/>
      <c r="G37" s="168"/>
      <c r="H37" s="168"/>
      <c r="I37" s="61"/>
    </row>
    <row r="38" spans="1:9" ht="14.45" customHeight="1" x14ac:dyDescent="0.25">
      <c r="A38" s="64">
        <v>31</v>
      </c>
      <c r="B38" s="168" t="s">
        <v>42</v>
      </c>
      <c r="C38" s="168"/>
      <c r="D38" s="168"/>
      <c r="E38" s="168"/>
      <c r="F38" s="168"/>
      <c r="G38" s="168"/>
      <c r="H38" s="168"/>
      <c r="I38" s="61"/>
    </row>
    <row r="39" spans="1:9" ht="28.15" customHeight="1" x14ac:dyDescent="0.25">
      <c r="A39" s="64">
        <v>32</v>
      </c>
      <c r="B39" s="168" t="s">
        <v>112</v>
      </c>
      <c r="C39" s="168"/>
      <c r="D39" s="168"/>
      <c r="E39" s="168"/>
      <c r="F39" s="168"/>
      <c r="G39" s="168"/>
      <c r="H39" s="168"/>
      <c r="I39" s="61"/>
    </row>
    <row r="40" spans="1:9" ht="30.4" customHeight="1" x14ac:dyDescent="0.25">
      <c r="A40" s="64">
        <v>33</v>
      </c>
      <c r="B40" s="168" t="s">
        <v>44</v>
      </c>
      <c r="C40" s="168"/>
      <c r="D40" s="168"/>
      <c r="E40" s="168"/>
      <c r="F40" s="168"/>
      <c r="G40" s="168"/>
      <c r="H40" s="168"/>
      <c r="I40" s="61"/>
    </row>
    <row r="41" spans="1:9" ht="28.15" customHeight="1" x14ac:dyDescent="0.25">
      <c r="A41" s="64">
        <v>34</v>
      </c>
      <c r="B41" s="168" t="s">
        <v>82</v>
      </c>
      <c r="C41" s="168"/>
      <c r="D41" s="168"/>
      <c r="E41" s="168"/>
      <c r="F41" s="168"/>
      <c r="G41" s="168"/>
      <c r="H41" s="168"/>
      <c r="I41" s="61"/>
    </row>
    <row r="42" spans="1:9" x14ac:dyDescent="0.25">
      <c r="A42" s="63"/>
      <c r="B42" s="169" t="s">
        <v>34</v>
      </c>
      <c r="C42" s="169"/>
      <c r="D42" s="169"/>
      <c r="E42" s="169"/>
      <c r="F42" s="169"/>
      <c r="G42" s="169"/>
      <c r="H42" s="169"/>
      <c r="I42" s="62"/>
    </row>
    <row r="43" spans="1:9" ht="27.6" customHeight="1" x14ac:dyDescent="0.25">
      <c r="A43" s="64">
        <v>35</v>
      </c>
      <c r="B43" s="168" t="s">
        <v>80</v>
      </c>
      <c r="C43" s="168"/>
      <c r="D43" s="168"/>
      <c r="E43" s="168"/>
      <c r="F43" s="168"/>
      <c r="G43" s="168"/>
      <c r="H43" s="168"/>
      <c r="I43" s="61"/>
    </row>
    <row r="44" spans="1:9" ht="58.5" customHeight="1" x14ac:dyDescent="0.25">
      <c r="A44" s="64">
        <v>36</v>
      </c>
      <c r="B44" s="168" t="s">
        <v>81</v>
      </c>
      <c r="C44" s="168"/>
      <c r="D44" s="168"/>
      <c r="E44" s="168"/>
      <c r="F44" s="168"/>
      <c r="G44" s="168"/>
      <c r="H44" s="168"/>
      <c r="I44" s="61"/>
    </row>
    <row r="45" spans="1:9" x14ac:dyDescent="0.25">
      <c r="A45" s="63"/>
      <c r="B45" s="169" t="s">
        <v>9</v>
      </c>
      <c r="C45" s="169"/>
      <c r="D45" s="169"/>
      <c r="E45" s="169"/>
      <c r="F45" s="169"/>
      <c r="G45" s="169"/>
      <c r="H45" s="169"/>
      <c r="I45" s="62"/>
    </row>
    <row r="46" spans="1:9" ht="26.25" customHeight="1" x14ac:dyDescent="0.25">
      <c r="A46" s="64">
        <v>37</v>
      </c>
      <c r="B46" s="168" t="s">
        <v>95</v>
      </c>
      <c r="C46" s="168"/>
      <c r="D46" s="168"/>
      <c r="E46" s="168"/>
      <c r="F46" s="168"/>
      <c r="G46" s="168"/>
      <c r="H46" s="168"/>
      <c r="I46" s="61"/>
    </row>
    <row r="47" spans="1:9" ht="30.4" customHeight="1" x14ac:dyDescent="0.25">
      <c r="A47" s="64">
        <v>38</v>
      </c>
      <c r="B47" s="168" t="s">
        <v>102</v>
      </c>
      <c r="C47" s="168"/>
      <c r="D47" s="168"/>
      <c r="E47" s="168"/>
      <c r="F47" s="168"/>
      <c r="G47" s="168"/>
      <c r="H47" s="168"/>
      <c r="I47" s="61"/>
    </row>
  </sheetData>
  <sheetProtection algorithmName="SHA-512" hashValue="5dMtB5/BWh+n86bQi8sDsCOf9uBEWRI0owgm+CGA181aQCZUhvtJsE+Gej7FNc4g8d8kI91yrZzAZZ0uO0ZrEQ==" saltValue="UvrgWrn737v5K+UtWhiZ7Q==" spinCount="100000" sheet="1" objects="1" scenarios="1" formatColumns="0" formatRows="0" selectLockedCells="1" selectUnlockedCells="1"/>
  <mergeCells count="45">
    <mergeCell ref="B3:H3"/>
    <mergeCell ref="A1:I2"/>
    <mergeCell ref="B46:H46"/>
    <mergeCell ref="B47:H47"/>
    <mergeCell ref="B40:H40"/>
    <mergeCell ref="B41:H41"/>
    <mergeCell ref="B42:H42"/>
    <mergeCell ref="B43:H43"/>
    <mergeCell ref="B44:H44"/>
    <mergeCell ref="B45:H45"/>
    <mergeCell ref="B34:H34"/>
    <mergeCell ref="B35:H35"/>
    <mergeCell ref="B36:H36"/>
    <mergeCell ref="B37:H37"/>
    <mergeCell ref="B38:H38"/>
    <mergeCell ref="B39:H39"/>
    <mergeCell ref="B33:H33"/>
    <mergeCell ref="B22:H22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B32:H32"/>
    <mergeCell ref="B21:H21"/>
    <mergeCell ref="B10:H10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9:H9"/>
    <mergeCell ref="B4:H4"/>
    <mergeCell ref="B5:H5"/>
    <mergeCell ref="B6:H6"/>
    <mergeCell ref="B7:H7"/>
    <mergeCell ref="B8:H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G7"/>
  <sheetViews>
    <sheetView workbookViewId="0">
      <selection activeCell="F16" sqref="F16"/>
    </sheetView>
  </sheetViews>
  <sheetFormatPr defaultColWidth="9.140625" defaultRowHeight="12.75" x14ac:dyDescent="0.2"/>
  <cols>
    <col min="1" max="1" width="13.85546875" style="1" bestFit="1" customWidth="1"/>
    <col min="2" max="2" width="14.7109375" style="1" customWidth="1"/>
    <col min="3" max="3" width="12.42578125" style="1" bestFit="1" customWidth="1"/>
    <col min="4" max="4" width="10" style="1" customWidth="1"/>
    <col min="5" max="5" width="13.28515625" style="1" customWidth="1"/>
    <col min="6" max="6" width="16" style="1" customWidth="1"/>
    <col min="7" max="7" width="11" style="1" bestFit="1" customWidth="1"/>
    <col min="8" max="16384" width="9.140625" style="1"/>
  </cols>
  <sheetData>
    <row r="1" spans="1:7" ht="12.75" customHeight="1" x14ac:dyDescent="0.2">
      <c r="A1" s="173" t="s">
        <v>46</v>
      </c>
      <c r="B1" s="174"/>
      <c r="C1" s="175"/>
      <c r="D1" s="2"/>
      <c r="E1" s="3"/>
      <c r="F1" s="3"/>
      <c r="G1" s="3"/>
    </row>
    <row r="2" spans="1:7" x14ac:dyDescent="0.2">
      <c r="C2" s="6"/>
      <c r="D2" s="6"/>
      <c r="E2" s="4"/>
      <c r="F2" s="4"/>
    </row>
    <row r="3" spans="1:7" x14ac:dyDescent="0.2">
      <c r="A3" s="5"/>
      <c r="B3" s="5" t="s">
        <v>2</v>
      </c>
      <c r="C3" s="5" t="s">
        <v>21</v>
      </c>
    </row>
    <row r="4" spans="1:7" x14ac:dyDescent="0.2">
      <c r="A4" s="5"/>
      <c r="B4" s="5" t="s">
        <v>3</v>
      </c>
      <c r="C4" s="30">
        <v>4</v>
      </c>
    </row>
    <row r="6" spans="1:7" x14ac:dyDescent="0.2">
      <c r="A6" s="5"/>
      <c r="B6" s="5" t="s">
        <v>27</v>
      </c>
      <c r="C6" s="30">
        <v>3</v>
      </c>
      <c r="D6" s="30" t="s">
        <v>27</v>
      </c>
      <c r="E6" s="30">
        <v>2</v>
      </c>
      <c r="F6" s="30" t="s">
        <v>27</v>
      </c>
      <c r="G6" s="30">
        <v>4</v>
      </c>
    </row>
    <row r="7" spans="1:7" x14ac:dyDescent="0.2">
      <c r="A7" s="5"/>
      <c r="B7" s="5" t="s">
        <v>28</v>
      </c>
      <c r="C7" s="30" t="s">
        <v>21</v>
      </c>
      <c r="D7" s="30" t="s">
        <v>28</v>
      </c>
      <c r="E7" s="30" t="s">
        <v>21</v>
      </c>
      <c r="F7" s="30" t="s">
        <v>28</v>
      </c>
      <c r="G7" s="30" t="s">
        <v>21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X45"/>
  <sheetViews>
    <sheetView topLeftCell="H1" workbookViewId="0">
      <selection activeCell="M19" sqref="M19"/>
    </sheetView>
  </sheetViews>
  <sheetFormatPr defaultColWidth="9.140625" defaultRowHeight="12.75" x14ac:dyDescent="0.2"/>
  <cols>
    <col min="1" max="1" width="16" style="8" customWidth="1"/>
    <col min="2" max="2" width="1.85546875" style="8" bestFit="1" customWidth="1"/>
    <col min="3" max="8" width="9.140625" style="8"/>
    <col min="9" max="9" width="10.5703125" style="8" customWidth="1"/>
    <col min="10" max="10" width="33.28515625" style="25" customWidth="1"/>
    <col min="11" max="11" width="8.5703125" style="25" customWidth="1"/>
    <col min="12" max="12" width="9.140625" style="8"/>
    <col min="13" max="13" width="29.140625" style="8" customWidth="1"/>
    <col min="14" max="14" width="1.85546875" style="8" bestFit="1" customWidth="1"/>
    <col min="15" max="21" width="9.140625" style="8"/>
    <col min="22" max="22" width="13.28515625" style="8" customWidth="1"/>
    <col min="23" max="16384" width="9.140625" style="8"/>
  </cols>
  <sheetData>
    <row r="1" spans="1:23" x14ac:dyDescent="0.2">
      <c r="A1" s="176" t="s">
        <v>56</v>
      </c>
      <c r="B1" s="176"/>
      <c r="C1" s="176"/>
      <c r="D1" s="176"/>
      <c r="E1" s="176"/>
      <c r="F1" s="176"/>
      <c r="G1" s="176"/>
      <c r="H1" s="176"/>
      <c r="I1" s="176"/>
      <c r="J1" s="23" t="s">
        <v>48</v>
      </c>
      <c r="K1" s="23" t="s">
        <v>15</v>
      </c>
      <c r="M1" s="176" t="s">
        <v>51</v>
      </c>
      <c r="N1" s="176"/>
      <c r="O1" s="176"/>
      <c r="P1" s="176"/>
      <c r="Q1" s="176"/>
      <c r="R1" s="176"/>
      <c r="S1" s="176"/>
      <c r="T1" s="176"/>
      <c r="U1" s="176"/>
      <c r="V1" s="9" t="s">
        <v>48</v>
      </c>
      <c r="W1" s="9" t="s">
        <v>15</v>
      </c>
    </row>
    <row r="2" spans="1:23" x14ac:dyDescent="0.2">
      <c r="A2" s="29"/>
      <c r="B2" s="29"/>
      <c r="C2" s="29"/>
      <c r="D2" s="29"/>
      <c r="E2" s="29"/>
      <c r="F2" s="29"/>
      <c r="G2" s="29"/>
      <c r="H2" s="29"/>
      <c r="I2" s="29"/>
      <c r="J2" s="23"/>
      <c r="K2" s="23"/>
      <c r="M2" s="29"/>
      <c r="N2" s="29"/>
      <c r="O2" s="29"/>
      <c r="P2" s="29"/>
      <c r="Q2" s="29"/>
      <c r="R2" s="29"/>
      <c r="S2" s="29"/>
      <c r="T2" s="29"/>
      <c r="U2" s="29"/>
      <c r="V2" s="9"/>
      <c r="W2" s="9"/>
    </row>
    <row r="3" spans="1:23" ht="27" customHeight="1" x14ac:dyDescent="0.2">
      <c r="A3" s="10" t="s">
        <v>7</v>
      </c>
      <c r="B3" s="11">
        <v>3</v>
      </c>
      <c r="C3" s="177" t="s">
        <v>5</v>
      </c>
      <c r="D3" s="177"/>
      <c r="E3" s="177"/>
      <c r="F3" s="177"/>
      <c r="G3" s="177"/>
      <c r="H3" s="177"/>
      <c r="I3" s="177"/>
      <c r="J3" s="12" t="s">
        <v>85</v>
      </c>
      <c r="K3" s="13">
        <v>100</v>
      </c>
      <c r="M3" s="14" t="s">
        <v>7</v>
      </c>
      <c r="N3" s="15">
        <v>2</v>
      </c>
      <c r="O3" s="177" t="s">
        <v>22</v>
      </c>
      <c r="P3" s="177"/>
      <c r="Q3" s="177"/>
      <c r="R3" s="177"/>
      <c r="S3" s="177"/>
      <c r="T3" s="177"/>
      <c r="U3" s="177"/>
      <c r="V3" s="12" t="s">
        <v>27</v>
      </c>
      <c r="W3" s="16">
        <v>100</v>
      </c>
    </row>
    <row r="4" spans="1:23" ht="31.7" customHeight="1" x14ac:dyDescent="0.2">
      <c r="A4" s="17" t="s">
        <v>14</v>
      </c>
      <c r="B4" s="11">
        <v>1</v>
      </c>
      <c r="C4" s="177" t="s">
        <v>121</v>
      </c>
      <c r="D4" s="177"/>
      <c r="E4" s="177"/>
      <c r="F4" s="177"/>
      <c r="G4" s="177"/>
      <c r="H4" s="177"/>
      <c r="I4" s="177"/>
      <c r="J4" s="16" t="s">
        <v>96</v>
      </c>
      <c r="K4" s="16">
        <v>50</v>
      </c>
      <c r="M4" s="17" t="s">
        <v>14</v>
      </c>
      <c r="N4" s="42">
        <v>1</v>
      </c>
      <c r="O4" s="178" t="s">
        <v>40</v>
      </c>
      <c r="P4" s="179"/>
      <c r="Q4" s="179"/>
      <c r="R4" s="179"/>
      <c r="S4" s="179"/>
      <c r="T4" s="179"/>
      <c r="U4" s="180"/>
      <c r="V4" s="54" t="s">
        <v>28</v>
      </c>
      <c r="W4" s="55">
        <v>0</v>
      </c>
    </row>
    <row r="5" spans="1:23" ht="27" customHeight="1" x14ac:dyDescent="0.2">
      <c r="A5" s="182"/>
      <c r="B5" s="183"/>
      <c r="C5" s="183"/>
      <c r="D5" s="183"/>
      <c r="E5" s="183"/>
      <c r="F5" s="183"/>
      <c r="G5" s="183"/>
      <c r="H5" s="183"/>
      <c r="I5" s="184"/>
      <c r="J5" s="18" t="s">
        <v>28</v>
      </c>
      <c r="K5" s="16">
        <v>0</v>
      </c>
      <c r="M5" s="17" t="s">
        <v>14</v>
      </c>
      <c r="N5" s="11">
        <v>1</v>
      </c>
      <c r="O5" s="177" t="s">
        <v>41</v>
      </c>
      <c r="P5" s="177"/>
      <c r="Q5" s="177"/>
      <c r="R5" s="177"/>
      <c r="S5" s="177"/>
      <c r="T5" s="177"/>
      <c r="U5" s="178"/>
      <c r="V5" s="192"/>
      <c r="W5" s="193"/>
    </row>
    <row r="6" spans="1:23" ht="27" customHeight="1" x14ac:dyDescent="0.2">
      <c r="A6" s="19"/>
      <c r="B6" s="19"/>
      <c r="C6" s="19"/>
      <c r="D6" s="19"/>
      <c r="E6" s="19"/>
      <c r="F6" s="19"/>
      <c r="G6" s="19"/>
      <c r="H6" s="39"/>
      <c r="I6" s="39"/>
      <c r="J6" s="44"/>
      <c r="K6" s="43"/>
      <c r="M6" s="17" t="s">
        <v>14</v>
      </c>
      <c r="N6" s="31">
        <v>2</v>
      </c>
      <c r="O6" s="178" t="s">
        <v>20</v>
      </c>
      <c r="P6" s="179"/>
      <c r="Q6" s="179"/>
      <c r="R6" s="179"/>
      <c r="S6" s="179"/>
      <c r="T6" s="179"/>
      <c r="U6" s="179"/>
      <c r="V6" s="194"/>
      <c r="W6" s="195"/>
    </row>
    <row r="7" spans="1:23" ht="26.85" customHeight="1" x14ac:dyDescent="0.2">
      <c r="A7" s="176" t="s">
        <v>56</v>
      </c>
      <c r="B7" s="176"/>
      <c r="C7" s="176"/>
      <c r="D7" s="176"/>
      <c r="E7" s="176"/>
      <c r="F7" s="176"/>
      <c r="G7" s="176"/>
      <c r="H7" s="176"/>
      <c r="I7" s="176"/>
      <c r="J7" s="23" t="s">
        <v>48</v>
      </c>
      <c r="K7" s="23" t="s">
        <v>15</v>
      </c>
      <c r="M7" s="17" t="s">
        <v>14</v>
      </c>
      <c r="N7" s="42">
        <v>2</v>
      </c>
      <c r="O7" s="178" t="s">
        <v>43</v>
      </c>
      <c r="P7" s="179"/>
      <c r="Q7" s="179"/>
      <c r="R7" s="179"/>
      <c r="S7" s="179"/>
      <c r="T7" s="179"/>
      <c r="U7" s="179"/>
      <c r="V7" s="194"/>
      <c r="W7" s="195"/>
    </row>
    <row r="8" spans="1:23" ht="27.6" customHeight="1" x14ac:dyDescent="0.2">
      <c r="A8" s="28" t="s">
        <v>13</v>
      </c>
      <c r="B8" s="11">
        <v>2</v>
      </c>
      <c r="C8" s="177" t="s">
        <v>120</v>
      </c>
      <c r="D8" s="177"/>
      <c r="E8" s="177"/>
      <c r="F8" s="177"/>
      <c r="G8" s="177"/>
      <c r="H8" s="177"/>
      <c r="I8" s="177"/>
      <c r="J8" s="16" t="s">
        <v>72</v>
      </c>
      <c r="K8" s="13">
        <v>100</v>
      </c>
      <c r="M8" s="17" t="s">
        <v>9</v>
      </c>
      <c r="N8" s="11">
        <v>4</v>
      </c>
      <c r="O8" s="178" t="s">
        <v>124</v>
      </c>
      <c r="P8" s="179"/>
      <c r="Q8" s="179"/>
      <c r="R8" s="179"/>
      <c r="S8" s="179"/>
      <c r="T8" s="179"/>
      <c r="U8" s="179"/>
      <c r="V8" s="196"/>
      <c r="W8" s="197"/>
    </row>
    <row r="9" spans="1:23" ht="27" customHeight="1" x14ac:dyDescent="0.2">
      <c r="A9" s="181"/>
      <c r="B9" s="181"/>
      <c r="C9" s="181"/>
      <c r="D9" s="181"/>
      <c r="E9" s="181"/>
      <c r="F9" s="181"/>
      <c r="G9" s="181"/>
      <c r="H9" s="181"/>
      <c r="I9" s="181"/>
      <c r="J9" s="16" t="s">
        <v>73</v>
      </c>
      <c r="K9" s="16">
        <v>50</v>
      </c>
      <c r="V9" s="53"/>
      <c r="W9" s="53"/>
    </row>
    <row r="10" spans="1:23" ht="27" customHeight="1" x14ac:dyDescent="0.2">
      <c r="A10" s="181"/>
      <c r="B10" s="181"/>
      <c r="C10" s="181"/>
      <c r="D10" s="181"/>
      <c r="E10" s="181"/>
      <c r="F10" s="181"/>
      <c r="G10" s="181"/>
      <c r="H10" s="181"/>
      <c r="I10" s="181"/>
      <c r="J10" s="16" t="s">
        <v>74</v>
      </c>
      <c r="K10" s="16">
        <v>0</v>
      </c>
      <c r="M10" s="46" t="s">
        <v>49</v>
      </c>
      <c r="N10" s="47"/>
      <c r="O10" s="47"/>
      <c r="P10" s="47"/>
      <c r="Q10" s="47"/>
      <c r="R10" s="47"/>
      <c r="S10" s="47"/>
      <c r="T10" s="47"/>
      <c r="U10" s="48"/>
      <c r="V10" s="23" t="s">
        <v>48</v>
      </c>
      <c r="W10" s="23" t="s">
        <v>15</v>
      </c>
    </row>
    <row r="11" spans="1:23" ht="25.5" customHeight="1" x14ac:dyDescent="0.2">
      <c r="A11" s="19"/>
      <c r="B11" s="19"/>
      <c r="C11" s="19"/>
      <c r="D11" s="19"/>
      <c r="E11" s="19"/>
      <c r="F11" s="19"/>
      <c r="G11" s="19"/>
      <c r="H11" s="19"/>
      <c r="I11" s="19"/>
      <c r="J11" s="43"/>
      <c r="K11" s="21"/>
      <c r="M11" s="17" t="s">
        <v>8</v>
      </c>
      <c r="N11" s="42">
        <v>3</v>
      </c>
      <c r="O11" s="178" t="s">
        <v>77</v>
      </c>
      <c r="P11" s="179"/>
      <c r="Q11" s="179"/>
      <c r="R11" s="179"/>
      <c r="S11" s="179"/>
      <c r="T11" s="179"/>
      <c r="U11" s="179"/>
      <c r="V11" s="12" t="s">
        <v>35</v>
      </c>
      <c r="W11" s="13">
        <v>100</v>
      </c>
    </row>
    <row r="12" spans="1:23" ht="29.45" customHeight="1" x14ac:dyDescent="0.2">
      <c r="A12" s="176" t="s">
        <v>56</v>
      </c>
      <c r="B12" s="176"/>
      <c r="C12" s="176"/>
      <c r="D12" s="176"/>
      <c r="E12" s="176"/>
      <c r="F12" s="176"/>
      <c r="G12" s="176"/>
      <c r="H12" s="176"/>
      <c r="I12" s="176"/>
      <c r="J12" s="23" t="s">
        <v>48</v>
      </c>
      <c r="K12" s="23" t="s">
        <v>15</v>
      </c>
      <c r="M12" s="17" t="s">
        <v>8</v>
      </c>
      <c r="N12" s="42">
        <v>4</v>
      </c>
      <c r="O12" s="178" t="s">
        <v>6</v>
      </c>
      <c r="P12" s="179"/>
      <c r="Q12" s="179"/>
      <c r="R12" s="179"/>
      <c r="S12" s="179"/>
      <c r="T12" s="179"/>
      <c r="U12" s="180"/>
      <c r="V12" s="16" t="s">
        <v>36</v>
      </c>
      <c r="W12" s="16">
        <v>67</v>
      </c>
    </row>
    <row r="13" spans="1:23" ht="27" customHeight="1" x14ac:dyDescent="0.2">
      <c r="A13" s="28" t="s">
        <v>13</v>
      </c>
      <c r="B13" s="11">
        <v>3</v>
      </c>
      <c r="C13" s="177" t="s">
        <v>11</v>
      </c>
      <c r="D13" s="177"/>
      <c r="E13" s="177"/>
      <c r="F13" s="177"/>
      <c r="G13" s="177"/>
      <c r="H13" s="177"/>
      <c r="I13" s="177"/>
      <c r="J13" s="12" t="s">
        <v>29</v>
      </c>
      <c r="K13" s="13">
        <v>100</v>
      </c>
      <c r="M13" s="17" t="s">
        <v>8</v>
      </c>
      <c r="N13" s="42">
        <v>3</v>
      </c>
      <c r="O13" s="178" t="s">
        <v>97</v>
      </c>
      <c r="P13" s="179"/>
      <c r="Q13" s="179"/>
      <c r="R13" s="179"/>
      <c r="S13" s="179"/>
      <c r="T13" s="179"/>
      <c r="U13" s="180"/>
      <c r="V13" s="16" t="s">
        <v>38</v>
      </c>
      <c r="W13" s="16">
        <v>33</v>
      </c>
    </row>
    <row r="14" spans="1:23" ht="27" customHeight="1" x14ac:dyDescent="0.2">
      <c r="A14" s="181"/>
      <c r="B14" s="181"/>
      <c r="C14" s="181"/>
      <c r="D14" s="181"/>
      <c r="E14" s="181"/>
      <c r="F14" s="181"/>
      <c r="G14" s="181"/>
      <c r="H14" s="181"/>
      <c r="I14" s="181"/>
      <c r="J14" s="16" t="s">
        <v>30</v>
      </c>
      <c r="K14" s="16">
        <v>50</v>
      </c>
      <c r="M14" s="17" t="s">
        <v>13</v>
      </c>
      <c r="N14" s="42">
        <v>3</v>
      </c>
      <c r="O14" s="178" t="s">
        <v>125</v>
      </c>
      <c r="P14" s="179"/>
      <c r="Q14" s="179"/>
      <c r="R14" s="179"/>
      <c r="S14" s="179"/>
      <c r="T14" s="179"/>
      <c r="U14" s="180"/>
      <c r="V14" s="12" t="s">
        <v>37</v>
      </c>
      <c r="W14" s="16">
        <v>0</v>
      </c>
    </row>
    <row r="15" spans="1:23" ht="27" customHeight="1" x14ac:dyDescent="0.2">
      <c r="A15" s="181"/>
      <c r="B15" s="181"/>
      <c r="C15" s="181"/>
      <c r="D15" s="181"/>
      <c r="E15" s="181"/>
      <c r="F15" s="181"/>
      <c r="G15" s="181"/>
      <c r="H15" s="181"/>
      <c r="I15" s="181"/>
      <c r="J15" s="16" t="s">
        <v>31</v>
      </c>
      <c r="K15" s="16">
        <v>0</v>
      </c>
      <c r="M15" s="17" t="s">
        <v>13</v>
      </c>
      <c r="N15" s="42">
        <v>2</v>
      </c>
      <c r="O15" s="178" t="s">
        <v>10</v>
      </c>
      <c r="P15" s="179"/>
      <c r="Q15" s="179"/>
      <c r="R15" s="179"/>
      <c r="S15" s="179"/>
      <c r="T15" s="179"/>
      <c r="U15" s="180"/>
      <c r="V15" s="198"/>
      <c r="W15" s="199"/>
    </row>
    <row r="16" spans="1:23" ht="30.4" customHeight="1" x14ac:dyDescent="0.2">
      <c r="A16" s="19"/>
      <c r="B16" s="19"/>
      <c r="C16" s="19"/>
      <c r="D16" s="19"/>
      <c r="E16" s="19"/>
      <c r="F16" s="19"/>
      <c r="G16" s="19"/>
      <c r="H16" s="19"/>
      <c r="I16" s="19"/>
      <c r="J16" s="45"/>
      <c r="K16" s="21"/>
      <c r="M16" s="17" t="s">
        <v>13</v>
      </c>
      <c r="N16" s="42">
        <v>3</v>
      </c>
      <c r="O16" s="178" t="s">
        <v>76</v>
      </c>
      <c r="P16" s="179"/>
      <c r="Q16" s="179"/>
      <c r="R16" s="179"/>
      <c r="S16" s="179"/>
      <c r="T16" s="179"/>
      <c r="U16" s="180"/>
      <c r="V16" s="200"/>
      <c r="W16" s="201"/>
    </row>
    <row r="17" spans="1:23" ht="27.6" customHeight="1" x14ac:dyDescent="0.2">
      <c r="A17" s="176" t="s">
        <v>98</v>
      </c>
      <c r="B17" s="176"/>
      <c r="C17" s="176"/>
      <c r="D17" s="176"/>
      <c r="E17" s="176"/>
      <c r="F17" s="176"/>
      <c r="G17" s="176"/>
      <c r="H17" s="176"/>
      <c r="I17" s="176"/>
      <c r="J17" s="7" t="s">
        <v>48</v>
      </c>
      <c r="K17" s="7" t="s">
        <v>15</v>
      </c>
      <c r="M17" s="17" t="s">
        <v>13</v>
      </c>
      <c r="N17" s="42">
        <v>3</v>
      </c>
      <c r="O17" s="178" t="s">
        <v>79</v>
      </c>
      <c r="P17" s="179"/>
      <c r="Q17" s="179"/>
      <c r="R17" s="179"/>
      <c r="S17" s="179"/>
      <c r="T17" s="179"/>
      <c r="U17" s="180"/>
      <c r="V17" s="200"/>
      <c r="W17" s="201"/>
    </row>
    <row r="18" spans="1:23" ht="27" customHeight="1" x14ac:dyDescent="0.2">
      <c r="A18" s="17" t="s">
        <v>55</v>
      </c>
      <c r="B18" s="31">
        <v>3</v>
      </c>
      <c r="C18" s="177" t="s">
        <v>86</v>
      </c>
      <c r="D18" s="177"/>
      <c r="E18" s="177"/>
      <c r="F18" s="177"/>
      <c r="G18" s="177"/>
      <c r="H18" s="177"/>
      <c r="I18" s="177"/>
      <c r="J18" s="12" t="s">
        <v>37</v>
      </c>
      <c r="K18" s="13">
        <v>100</v>
      </c>
      <c r="M18" s="20" t="s">
        <v>13</v>
      </c>
      <c r="N18" s="42">
        <v>3</v>
      </c>
      <c r="O18" s="178" t="s">
        <v>12</v>
      </c>
      <c r="P18" s="179"/>
      <c r="Q18" s="179"/>
      <c r="R18" s="179"/>
      <c r="S18" s="179"/>
      <c r="T18" s="179"/>
      <c r="U18" s="180"/>
      <c r="V18" s="200"/>
      <c r="W18" s="201"/>
    </row>
    <row r="19" spans="1:23" ht="27" customHeight="1" x14ac:dyDescent="0.2">
      <c r="J19" s="16" t="s">
        <v>38</v>
      </c>
      <c r="K19" s="16">
        <v>67</v>
      </c>
      <c r="M19" s="17" t="s">
        <v>13</v>
      </c>
      <c r="N19" s="42">
        <v>3</v>
      </c>
      <c r="O19" s="178" t="s">
        <v>126</v>
      </c>
      <c r="P19" s="179"/>
      <c r="Q19" s="179"/>
      <c r="R19" s="179"/>
      <c r="S19" s="179"/>
      <c r="T19" s="179"/>
      <c r="U19" s="180"/>
      <c r="V19" s="200"/>
      <c r="W19" s="201"/>
    </row>
    <row r="20" spans="1:23" ht="43.9" customHeight="1" x14ac:dyDescent="0.2">
      <c r="J20" s="16" t="s">
        <v>36</v>
      </c>
      <c r="K20" s="16">
        <v>33</v>
      </c>
      <c r="M20" s="17" t="s">
        <v>13</v>
      </c>
      <c r="N20" s="17">
        <v>3</v>
      </c>
      <c r="O20" s="178" t="s">
        <v>109</v>
      </c>
      <c r="P20" s="179"/>
      <c r="Q20" s="179"/>
      <c r="R20" s="179"/>
      <c r="S20" s="179"/>
      <c r="T20" s="179"/>
      <c r="U20" s="180"/>
      <c r="V20" s="200"/>
      <c r="W20" s="201"/>
    </row>
    <row r="21" spans="1:23" ht="13.15" customHeight="1" x14ac:dyDescent="0.2">
      <c r="J21" s="12" t="s">
        <v>35</v>
      </c>
      <c r="K21" s="16">
        <v>0</v>
      </c>
      <c r="M21" s="28" t="s">
        <v>13</v>
      </c>
      <c r="N21" s="42">
        <v>3</v>
      </c>
      <c r="O21" s="178" t="s">
        <v>127</v>
      </c>
      <c r="P21" s="179"/>
      <c r="Q21" s="179"/>
      <c r="R21" s="179"/>
      <c r="S21" s="179"/>
      <c r="T21" s="179"/>
      <c r="U21" s="180"/>
      <c r="V21" s="200"/>
      <c r="W21" s="201"/>
    </row>
    <row r="22" spans="1:23" ht="30.4" customHeight="1" x14ac:dyDescent="0.2">
      <c r="A22" s="37"/>
      <c r="B22" s="36"/>
      <c r="C22" s="191"/>
      <c r="D22" s="191"/>
      <c r="E22" s="191"/>
      <c r="F22" s="191"/>
      <c r="G22" s="191"/>
      <c r="H22" s="191"/>
      <c r="I22" s="191"/>
      <c r="J22" s="33"/>
      <c r="K22" s="34"/>
      <c r="M22" s="20" t="s">
        <v>13</v>
      </c>
      <c r="N22" s="42">
        <v>3</v>
      </c>
      <c r="O22" s="178" t="s">
        <v>128</v>
      </c>
      <c r="P22" s="179"/>
      <c r="Q22" s="179"/>
      <c r="R22" s="179"/>
      <c r="S22" s="179"/>
      <c r="T22" s="179"/>
      <c r="U22" s="180"/>
      <c r="V22" s="200"/>
      <c r="W22" s="201"/>
    </row>
    <row r="23" spans="1:23" ht="27" customHeight="1" x14ac:dyDescent="0.2">
      <c r="A23" s="176" t="s">
        <v>54</v>
      </c>
      <c r="B23" s="176"/>
      <c r="C23" s="176"/>
      <c r="D23" s="176"/>
      <c r="E23" s="176"/>
      <c r="F23" s="176"/>
      <c r="G23" s="176"/>
      <c r="H23" s="176"/>
      <c r="I23" s="176"/>
      <c r="J23" s="7" t="s">
        <v>48</v>
      </c>
      <c r="K23" s="7" t="s">
        <v>15</v>
      </c>
      <c r="M23" s="17" t="s">
        <v>14</v>
      </c>
      <c r="N23" s="42">
        <v>3</v>
      </c>
      <c r="O23" s="178" t="s">
        <v>99</v>
      </c>
      <c r="P23" s="179"/>
      <c r="Q23" s="179"/>
      <c r="R23" s="179"/>
      <c r="S23" s="179"/>
      <c r="T23" s="179"/>
      <c r="U23" s="180"/>
      <c r="V23" s="200"/>
      <c r="W23" s="201"/>
    </row>
    <row r="24" spans="1:23" ht="27" customHeight="1" x14ac:dyDescent="0.2">
      <c r="A24" s="17" t="s">
        <v>9</v>
      </c>
      <c r="B24" s="11">
        <v>4</v>
      </c>
      <c r="C24" s="177" t="s">
        <v>95</v>
      </c>
      <c r="D24" s="177"/>
      <c r="E24" s="177"/>
      <c r="F24" s="177"/>
      <c r="G24" s="177"/>
      <c r="H24" s="177"/>
      <c r="I24" s="177"/>
      <c r="J24" s="12" t="s">
        <v>27</v>
      </c>
      <c r="K24" s="13">
        <v>100</v>
      </c>
      <c r="M24" s="17" t="s">
        <v>14</v>
      </c>
      <c r="N24" s="42">
        <v>2</v>
      </c>
      <c r="O24" s="178" t="s">
        <v>129</v>
      </c>
      <c r="P24" s="179"/>
      <c r="Q24" s="179"/>
      <c r="R24" s="179"/>
      <c r="S24" s="179"/>
      <c r="T24" s="179"/>
      <c r="U24" s="180"/>
      <c r="V24" s="200"/>
      <c r="W24" s="201"/>
    </row>
    <row r="25" spans="1:23" ht="12.75" customHeight="1" x14ac:dyDescent="0.2">
      <c r="A25" s="181"/>
      <c r="B25" s="181"/>
      <c r="C25" s="181"/>
      <c r="D25" s="181"/>
      <c r="E25" s="181"/>
      <c r="F25" s="181"/>
      <c r="G25" s="181"/>
      <c r="H25" s="181"/>
      <c r="I25" s="181"/>
      <c r="J25" s="16" t="s">
        <v>32</v>
      </c>
      <c r="K25" s="16">
        <v>50</v>
      </c>
      <c r="M25" s="17" t="s">
        <v>14</v>
      </c>
      <c r="N25" s="42">
        <v>2</v>
      </c>
      <c r="O25" s="178" t="s">
        <v>130</v>
      </c>
      <c r="P25" s="179"/>
      <c r="Q25" s="179"/>
      <c r="R25" s="179"/>
      <c r="S25" s="179"/>
      <c r="T25" s="179"/>
      <c r="U25" s="180"/>
      <c r="V25" s="200"/>
      <c r="W25" s="201"/>
    </row>
    <row r="26" spans="1:23" ht="27" customHeight="1" x14ac:dyDescent="0.2">
      <c r="A26" s="181"/>
      <c r="B26" s="181"/>
      <c r="C26" s="181"/>
      <c r="D26" s="181"/>
      <c r="E26" s="181"/>
      <c r="F26" s="181"/>
      <c r="G26" s="181"/>
      <c r="H26" s="181"/>
      <c r="I26" s="181"/>
      <c r="J26" s="12" t="s">
        <v>28</v>
      </c>
      <c r="K26" s="16">
        <v>0</v>
      </c>
      <c r="M26" s="17" t="s">
        <v>14</v>
      </c>
      <c r="N26" s="42">
        <v>2</v>
      </c>
      <c r="O26" s="178" t="s">
        <v>65</v>
      </c>
      <c r="P26" s="179"/>
      <c r="Q26" s="179"/>
      <c r="R26" s="179"/>
      <c r="S26" s="179"/>
      <c r="T26" s="179"/>
      <c r="U26" s="180"/>
      <c r="V26" s="200"/>
      <c r="W26" s="201"/>
    </row>
    <row r="27" spans="1:23" x14ac:dyDescent="0.2">
      <c r="A27" s="40"/>
      <c r="B27" s="40"/>
      <c r="C27" s="40"/>
      <c r="D27" s="40"/>
      <c r="E27" s="40"/>
      <c r="F27" s="40"/>
      <c r="G27" s="40"/>
      <c r="H27" s="40"/>
      <c r="I27" s="40"/>
      <c r="J27" s="21"/>
      <c r="K27" s="21"/>
      <c r="M27" s="17" t="s">
        <v>14</v>
      </c>
      <c r="N27" s="42">
        <v>3</v>
      </c>
      <c r="O27" s="178" t="s">
        <v>18</v>
      </c>
      <c r="P27" s="179"/>
      <c r="Q27" s="179"/>
      <c r="R27" s="179"/>
      <c r="S27" s="179"/>
      <c r="T27" s="179"/>
      <c r="U27" s="180"/>
      <c r="V27" s="200"/>
      <c r="W27" s="201"/>
    </row>
    <row r="28" spans="1:23" ht="13.15" customHeight="1" x14ac:dyDescent="0.2">
      <c r="A28" s="41" t="s">
        <v>50</v>
      </c>
      <c r="B28" s="41"/>
      <c r="C28" s="41"/>
      <c r="D28" s="41"/>
      <c r="E28" s="41"/>
      <c r="F28" s="41"/>
      <c r="G28" s="41"/>
      <c r="H28" s="41"/>
      <c r="I28" s="41"/>
      <c r="J28" s="7" t="s">
        <v>48</v>
      </c>
      <c r="K28" s="7" t="s">
        <v>15</v>
      </c>
      <c r="M28" s="17" t="s">
        <v>14</v>
      </c>
      <c r="N28" s="42">
        <v>2</v>
      </c>
      <c r="O28" s="178" t="s">
        <v>19</v>
      </c>
      <c r="P28" s="179"/>
      <c r="Q28" s="179"/>
      <c r="R28" s="179"/>
      <c r="S28" s="179"/>
      <c r="T28" s="179"/>
      <c r="U28" s="180"/>
      <c r="V28" s="200"/>
      <c r="W28" s="201"/>
    </row>
    <row r="29" spans="1:23" ht="24.2" customHeight="1" x14ac:dyDescent="0.2">
      <c r="A29" s="17" t="s">
        <v>8</v>
      </c>
      <c r="B29" s="42">
        <v>3</v>
      </c>
      <c r="C29" s="185" t="s">
        <v>64</v>
      </c>
      <c r="D29" s="186"/>
      <c r="E29" s="186"/>
      <c r="F29" s="186"/>
      <c r="G29" s="186"/>
      <c r="H29" s="186"/>
      <c r="I29" s="187"/>
      <c r="J29" s="12" t="s">
        <v>27</v>
      </c>
      <c r="K29" s="13">
        <v>100</v>
      </c>
      <c r="M29" s="17" t="s">
        <v>33</v>
      </c>
      <c r="N29" s="22">
        <v>3</v>
      </c>
      <c r="O29" s="178" t="s">
        <v>123</v>
      </c>
      <c r="P29" s="179"/>
      <c r="Q29" s="179"/>
      <c r="R29" s="179"/>
      <c r="S29" s="179"/>
      <c r="T29" s="179"/>
      <c r="U29" s="180"/>
      <c r="V29" s="200"/>
      <c r="W29" s="201"/>
    </row>
    <row r="30" spans="1:23" s="24" customFormat="1" ht="24.2" customHeight="1" x14ac:dyDescent="0.2">
      <c r="A30" s="182"/>
      <c r="B30" s="184"/>
      <c r="C30" s="188"/>
      <c r="D30" s="189"/>
      <c r="E30" s="189"/>
      <c r="F30" s="189"/>
      <c r="G30" s="189"/>
      <c r="H30" s="189"/>
      <c r="I30" s="190"/>
      <c r="J30" s="16" t="s">
        <v>108</v>
      </c>
      <c r="K30" s="16">
        <v>50</v>
      </c>
      <c r="M30" s="17" t="s">
        <v>33</v>
      </c>
      <c r="N30" s="22">
        <v>3</v>
      </c>
      <c r="O30" s="178" t="s">
        <v>131</v>
      </c>
      <c r="P30" s="179"/>
      <c r="Q30" s="179"/>
      <c r="R30" s="179"/>
      <c r="S30" s="179"/>
      <c r="T30" s="179"/>
      <c r="U30" s="180"/>
      <c r="V30" s="200"/>
      <c r="W30" s="201"/>
    </row>
    <row r="31" spans="1:23" ht="12.75" customHeight="1" x14ac:dyDescent="0.2">
      <c r="A31" s="182"/>
      <c r="B31" s="183"/>
      <c r="C31" s="183"/>
      <c r="D31" s="183"/>
      <c r="E31" s="183"/>
      <c r="F31" s="183"/>
      <c r="G31" s="183"/>
      <c r="H31" s="183"/>
      <c r="I31" s="184"/>
      <c r="J31" s="12" t="s">
        <v>39</v>
      </c>
      <c r="K31" s="16">
        <v>0</v>
      </c>
      <c r="M31" s="17" t="s">
        <v>33</v>
      </c>
      <c r="N31" s="31">
        <v>2</v>
      </c>
      <c r="O31" s="178" t="s">
        <v>42</v>
      </c>
      <c r="P31" s="179"/>
      <c r="Q31" s="179"/>
      <c r="R31" s="179"/>
      <c r="S31" s="179"/>
      <c r="T31" s="179"/>
      <c r="U31" s="180"/>
      <c r="V31" s="200"/>
      <c r="W31" s="201"/>
    </row>
    <row r="32" spans="1:23" ht="24" customHeight="1" x14ac:dyDescent="0.2">
      <c r="M32" s="17" t="s">
        <v>33</v>
      </c>
      <c r="N32" s="31">
        <v>3</v>
      </c>
      <c r="O32" s="178" t="s">
        <v>101</v>
      </c>
      <c r="P32" s="179"/>
      <c r="Q32" s="179"/>
      <c r="R32" s="179"/>
      <c r="S32" s="179"/>
      <c r="T32" s="179"/>
      <c r="U32" s="180"/>
      <c r="V32" s="200"/>
      <c r="W32" s="201"/>
    </row>
    <row r="33" spans="1:24" ht="24.75" customHeight="1" x14ac:dyDescent="0.2">
      <c r="A33" s="41" t="s">
        <v>51</v>
      </c>
      <c r="B33" s="41"/>
      <c r="C33" s="41"/>
      <c r="D33" s="41"/>
      <c r="E33" s="41"/>
      <c r="F33" s="41"/>
      <c r="G33" s="41"/>
      <c r="H33" s="41"/>
      <c r="I33" s="41"/>
      <c r="J33" s="7" t="s">
        <v>48</v>
      </c>
      <c r="K33" s="7" t="s">
        <v>15</v>
      </c>
      <c r="M33" s="17" t="s">
        <v>33</v>
      </c>
      <c r="N33" s="22">
        <v>2</v>
      </c>
      <c r="O33" s="178" t="s">
        <v>44</v>
      </c>
      <c r="P33" s="179"/>
      <c r="Q33" s="179"/>
      <c r="R33" s="179"/>
      <c r="S33" s="179"/>
      <c r="T33" s="179"/>
      <c r="U33" s="180"/>
      <c r="V33" s="200"/>
      <c r="W33" s="201"/>
    </row>
    <row r="34" spans="1:24" ht="27.95" customHeight="1" x14ac:dyDescent="0.2">
      <c r="A34" s="17" t="s">
        <v>52</v>
      </c>
      <c r="B34" s="22">
        <v>3</v>
      </c>
      <c r="C34" s="185" t="s">
        <v>122</v>
      </c>
      <c r="D34" s="186"/>
      <c r="E34" s="186"/>
      <c r="F34" s="186"/>
      <c r="G34" s="186"/>
      <c r="H34" s="186"/>
      <c r="I34" s="187"/>
      <c r="J34" s="12" t="s">
        <v>27</v>
      </c>
      <c r="K34" s="13">
        <v>100</v>
      </c>
      <c r="M34" s="17" t="s">
        <v>52</v>
      </c>
      <c r="N34" s="22">
        <v>3</v>
      </c>
      <c r="O34" s="178" t="s">
        <v>80</v>
      </c>
      <c r="P34" s="179"/>
      <c r="Q34" s="179"/>
      <c r="R34" s="179"/>
      <c r="S34" s="179"/>
      <c r="T34" s="179"/>
      <c r="U34" s="180"/>
      <c r="V34" s="202"/>
      <c r="W34" s="203"/>
    </row>
    <row r="35" spans="1:24" ht="27.95" customHeight="1" x14ac:dyDescent="0.2">
      <c r="A35" s="182"/>
      <c r="B35" s="184"/>
      <c r="C35" s="188"/>
      <c r="D35" s="189"/>
      <c r="E35" s="189"/>
      <c r="F35" s="189"/>
      <c r="G35" s="189"/>
      <c r="H35" s="189"/>
      <c r="I35" s="190"/>
      <c r="J35" s="16" t="s">
        <v>53</v>
      </c>
      <c r="K35" s="16">
        <v>50</v>
      </c>
    </row>
    <row r="36" spans="1:24" s="24" customFormat="1" ht="27.6" customHeight="1" x14ac:dyDescent="0.2">
      <c r="A36" s="181"/>
      <c r="B36" s="181"/>
      <c r="C36" s="181"/>
      <c r="D36" s="181"/>
      <c r="E36" s="181"/>
      <c r="F36" s="181"/>
      <c r="G36" s="181"/>
      <c r="H36" s="181"/>
      <c r="I36" s="181"/>
      <c r="J36" s="12" t="s">
        <v>45</v>
      </c>
      <c r="K36" s="16">
        <v>0</v>
      </c>
      <c r="X36" s="8"/>
    </row>
    <row r="37" spans="1:24" ht="35.25" customHeight="1" x14ac:dyDescent="0.2"/>
    <row r="38" spans="1:24" ht="53.25" customHeight="1" x14ac:dyDescent="0.2">
      <c r="A38" s="49"/>
      <c r="B38" s="49"/>
      <c r="C38" s="49"/>
      <c r="D38" s="49"/>
      <c r="E38" s="49"/>
      <c r="F38" s="49"/>
      <c r="G38" s="49"/>
      <c r="H38" s="49"/>
      <c r="I38" s="49"/>
      <c r="J38" s="50"/>
      <c r="K38" s="50"/>
      <c r="L38" s="49"/>
    </row>
    <row r="39" spans="1:24" ht="24.95" customHeight="1" x14ac:dyDescent="0.2">
      <c r="A39" s="49"/>
      <c r="B39" s="49"/>
      <c r="C39" s="49"/>
      <c r="D39" s="49"/>
      <c r="E39" s="49"/>
      <c r="F39" s="49"/>
      <c r="G39" s="49"/>
      <c r="H39" s="49"/>
      <c r="I39" s="49"/>
      <c r="J39" s="50"/>
      <c r="K39" s="50"/>
      <c r="L39" s="49"/>
    </row>
    <row r="40" spans="1:24" x14ac:dyDescent="0.2">
      <c r="A40" s="49"/>
      <c r="B40" s="51"/>
      <c r="C40" s="52"/>
      <c r="D40" s="52"/>
      <c r="E40" s="52"/>
      <c r="F40" s="52"/>
      <c r="G40" s="52"/>
      <c r="H40" s="52"/>
      <c r="I40" s="52"/>
      <c r="J40" s="26"/>
      <c r="K40" s="27"/>
      <c r="L40" s="49"/>
    </row>
    <row r="41" spans="1:24" s="24" customFormat="1" x14ac:dyDescent="0.2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24" ht="25.5" customHeight="1" x14ac:dyDescent="0.2">
      <c r="A42" s="49"/>
      <c r="B42" s="49"/>
      <c r="C42" s="49"/>
      <c r="D42" s="49"/>
      <c r="E42" s="49"/>
      <c r="F42" s="49"/>
      <c r="G42" s="49"/>
      <c r="H42" s="49"/>
      <c r="I42" s="49"/>
      <c r="J42" s="50"/>
      <c r="K42" s="50"/>
      <c r="L42" s="49"/>
    </row>
    <row r="43" spans="1:24" ht="25.5" customHeight="1" x14ac:dyDescent="0.2">
      <c r="A43" s="49"/>
      <c r="B43" s="49"/>
      <c r="C43" s="49"/>
      <c r="D43" s="49"/>
      <c r="E43" s="49"/>
      <c r="F43" s="49"/>
      <c r="G43" s="49"/>
      <c r="H43" s="49"/>
      <c r="I43" s="49"/>
      <c r="J43" s="50"/>
      <c r="K43" s="50"/>
      <c r="L43" s="49"/>
    </row>
    <row r="44" spans="1:24" ht="25.5" customHeight="1" x14ac:dyDescent="0.2"/>
    <row r="45" spans="1:24" ht="12.75" customHeight="1" x14ac:dyDescent="0.2">
      <c r="A45" s="19"/>
      <c r="B45" s="19"/>
      <c r="C45" s="19"/>
      <c r="D45" s="19"/>
      <c r="E45" s="19"/>
      <c r="F45" s="19"/>
      <c r="G45" s="19"/>
      <c r="H45" s="19"/>
      <c r="I45" s="19"/>
      <c r="J45" s="26"/>
      <c r="K45" s="27"/>
    </row>
  </sheetData>
  <mergeCells count="55">
    <mergeCell ref="O34:U34"/>
    <mergeCell ref="V5:W8"/>
    <mergeCell ref="O11:U11"/>
    <mergeCell ref="O31:U31"/>
    <mergeCell ref="O32:U32"/>
    <mergeCell ref="O19:U19"/>
    <mergeCell ref="V15:W34"/>
    <mergeCell ref="O28:U28"/>
    <mergeCell ref="O25:U25"/>
    <mergeCell ref="O13:U13"/>
    <mergeCell ref="O8:U8"/>
    <mergeCell ref="O33:U33"/>
    <mergeCell ref="O23:U23"/>
    <mergeCell ref="O27:U27"/>
    <mergeCell ref="O29:U29"/>
    <mergeCell ref="O30:U30"/>
    <mergeCell ref="O20:U20"/>
    <mergeCell ref="A14:I15"/>
    <mergeCell ref="C22:I22"/>
    <mergeCell ref="O14:U14"/>
    <mergeCell ref="O15:U15"/>
    <mergeCell ref="O16:U16"/>
    <mergeCell ref="O17:U17"/>
    <mergeCell ref="O26:U26"/>
    <mergeCell ref="A23:I23"/>
    <mergeCell ref="A25:I26"/>
    <mergeCell ref="O21:U21"/>
    <mergeCell ref="O22:U22"/>
    <mergeCell ref="O24:U24"/>
    <mergeCell ref="A36:I36"/>
    <mergeCell ref="A17:I17"/>
    <mergeCell ref="C24:I24"/>
    <mergeCell ref="A1:I1"/>
    <mergeCell ref="C4:I4"/>
    <mergeCell ref="A12:I12"/>
    <mergeCell ref="C13:I13"/>
    <mergeCell ref="C8:I8"/>
    <mergeCell ref="A5:I5"/>
    <mergeCell ref="A7:I7"/>
    <mergeCell ref="A9:I10"/>
    <mergeCell ref="C29:I30"/>
    <mergeCell ref="A30:B30"/>
    <mergeCell ref="C34:I35"/>
    <mergeCell ref="A35:B35"/>
    <mergeCell ref="A31:I31"/>
    <mergeCell ref="M1:U1"/>
    <mergeCell ref="O3:U3"/>
    <mergeCell ref="C3:I3"/>
    <mergeCell ref="O5:U5"/>
    <mergeCell ref="O18:U18"/>
    <mergeCell ref="C18:I18"/>
    <mergeCell ref="O4:U4"/>
    <mergeCell ref="O6:U6"/>
    <mergeCell ref="O7:U7"/>
    <mergeCell ref="O12:U12"/>
  </mergeCells>
  <dataValidations count="1">
    <dataValidation showInputMessage="1" showErrorMessage="1" sqref="B24 B18" xr:uid="{00000000-0002-0000-0400-000000000000}"/>
  </dataValidations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400-000001000000}">
          <x14:formula1>
            <xm:f>'Automation Weight Options'!#REF!</xm:f>
          </x14:formula1>
          <xm:sqref>N6</xm:sqref>
        </x14:dataValidation>
        <x14:dataValidation type="list" showInputMessage="1" showErrorMessage="1" xr:uid="{00000000-0002-0000-0400-000002000000}">
          <x14:formula1>
            <xm:f>'Automation Weight Options'!#REF!</xm:f>
          </x14:formula1>
          <xm:sqref>N31:N32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Pre-Evaluation Questionnaire</vt:lpstr>
      <vt:lpstr>Contractor Evaluation</vt:lpstr>
      <vt:lpstr>Additional Comments</vt:lpstr>
      <vt:lpstr>Automation Weight Options</vt:lpstr>
      <vt:lpstr>AutomationCriteria Menu Options</vt:lpstr>
      <vt:lpstr>Sheet1</vt:lpstr>
      <vt:lpstr>'Contractor Evaluation'!Print_Area</vt:lpstr>
    </vt:vector>
  </TitlesOfParts>
  <Company>Region of Peel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Gagnon, Camille</dc:creator>
  <cp:lastModifiedBy>Chong, Andrew</cp:lastModifiedBy>
  <cp:lastPrinted>2018-03-05T16:36:01Z</cp:lastPrinted>
  <dcterms:created xsi:type="dcterms:W3CDTF">2014-08-18T15:50:58Z</dcterms:created>
  <dcterms:modified xsi:type="dcterms:W3CDTF">2018-09-20T14:33:19Z</dcterms:modified>
</cp:coreProperties>
</file>