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elregionca.sharepoint.com/teams/ext-A1225/Shared Documents/Deliverables/PIPM Final Draft Appendices 20231213/Appendix 05 - Earned Value Sheet/"/>
    </mc:Choice>
  </mc:AlternateContent>
  <xr:revisionPtr revIDLastSave="14" documentId="13_ncr:1_{E459C5EE-CBAC-4C30-80D1-A3E8846EC857}" xr6:coauthVersionLast="47" xr6:coauthVersionMax="47" xr10:uidLastSave="{C0DA15F6-1D31-49A1-A713-B4F997613B76}"/>
  <bookViews>
    <workbookView xWindow="-120" yWindow="-120" windowWidth="29040" windowHeight="15840" xr2:uid="{18217B33-6AC5-49B1-A752-8D67E7397BC4}"/>
  </bookViews>
  <sheets>
    <sheet name="Earned Value" sheetId="1" r:id="rId1"/>
  </sheets>
  <definedNames>
    <definedName name="_xlnm.Print_Area" localSheetId="0">'Earned Value'!$A$1:$O$64</definedName>
    <definedName name="_xlnm.Print_Titles" localSheetId="0">'Earned Value'!$1:$7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N8" i="1" s="1"/>
  <c r="K40" i="1"/>
  <c r="K41" i="1" s="1"/>
  <c r="F40" i="1"/>
  <c r="J40" i="1" s="1"/>
  <c r="J41" i="1" s="1"/>
  <c r="I24" i="1"/>
  <c r="I37" i="1"/>
  <c r="K36" i="1"/>
  <c r="N36" i="1" s="1"/>
  <c r="F36" i="1"/>
  <c r="J36" i="1" s="1"/>
  <c r="K35" i="1"/>
  <c r="N35" i="1" s="1"/>
  <c r="F35" i="1"/>
  <c r="J35" i="1" s="1"/>
  <c r="K34" i="1"/>
  <c r="L34" i="1" s="1"/>
  <c r="F34" i="1"/>
  <c r="J34" i="1" s="1"/>
  <c r="K33" i="1"/>
  <c r="F33" i="1"/>
  <c r="J33" i="1" s="1"/>
  <c r="K32" i="1"/>
  <c r="N32" i="1" s="1"/>
  <c r="F32" i="1"/>
  <c r="J32" i="1" s="1"/>
  <c r="K31" i="1"/>
  <c r="F31" i="1"/>
  <c r="J31" i="1" s="1"/>
  <c r="K30" i="1"/>
  <c r="L30" i="1" s="1"/>
  <c r="F30" i="1"/>
  <c r="J30" i="1" s="1"/>
  <c r="K29" i="1"/>
  <c r="N29" i="1" s="1"/>
  <c r="F29" i="1"/>
  <c r="J29" i="1" s="1"/>
  <c r="K28" i="1"/>
  <c r="F28" i="1"/>
  <c r="J28" i="1" s="1"/>
  <c r="K27" i="1"/>
  <c r="F27" i="1"/>
  <c r="J27" i="1" s="1"/>
  <c r="K23" i="1"/>
  <c r="F23" i="1"/>
  <c r="J23" i="1" s="1"/>
  <c r="K22" i="1"/>
  <c r="L22" i="1" s="1"/>
  <c r="F22" i="1"/>
  <c r="J22" i="1" s="1"/>
  <c r="K21" i="1"/>
  <c r="N21" i="1" s="1"/>
  <c r="F21" i="1"/>
  <c r="J21" i="1" s="1"/>
  <c r="K20" i="1"/>
  <c r="N20" i="1" s="1"/>
  <c r="F20" i="1"/>
  <c r="J20" i="1" s="1"/>
  <c r="K19" i="1"/>
  <c r="L19" i="1" s="1"/>
  <c r="F19" i="1"/>
  <c r="J19" i="1" s="1"/>
  <c r="K18" i="1"/>
  <c r="L18" i="1" s="1"/>
  <c r="F18" i="1"/>
  <c r="J18" i="1" s="1"/>
  <c r="K17" i="1"/>
  <c r="L17" i="1" s="1"/>
  <c r="F17" i="1"/>
  <c r="J17" i="1" s="1"/>
  <c r="F9" i="1"/>
  <c r="J9" i="1" s="1"/>
  <c r="F10" i="1"/>
  <c r="J10" i="1" s="1"/>
  <c r="F11" i="1"/>
  <c r="J11" i="1" s="1"/>
  <c r="F12" i="1"/>
  <c r="J12" i="1" s="1"/>
  <c r="F13" i="1"/>
  <c r="J13" i="1" s="1"/>
  <c r="F8" i="1"/>
  <c r="J8" i="1" s="1"/>
  <c r="K51" i="1"/>
  <c r="K52" i="1"/>
  <c r="K53" i="1"/>
  <c r="K54" i="1"/>
  <c r="K55" i="1"/>
  <c r="K56" i="1"/>
  <c r="K57" i="1"/>
  <c r="K58" i="1"/>
  <c r="K50" i="1"/>
  <c r="K45" i="1"/>
  <c r="K46" i="1"/>
  <c r="K44" i="1"/>
  <c r="K9" i="1"/>
  <c r="L9" i="1" s="1"/>
  <c r="K10" i="1"/>
  <c r="L10" i="1" s="1"/>
  <c r="K11" i="1"/>
  <c r="L11" i="1" s="1"/>
  <c r="K12" i="1"/>
  <c r="L12" i="1" s="1"/>
  <c r="K13" i="1"/>
  <c r="N13" i="1" s="1"/>
  <c r="C5" i="1"/>
  <c r="O20" i="1" l="1"/>
  <c r="N18" i="1"/>
  <c r="O34" i="1"/>
  <c r="M9" i="1"/>
  <c r="O21" i="1"/>
  <c r="K24" i="1"/>
  <c r="N24" i="1" s="1"/>
  <c r="O31" i="1"/>
  <c r="O35" i="1"/>
  <c r="O41" i="1"/>
  <c r="J37" i="1"/>
  <c r="O28" i="1"/>
  <c r="J24" i="1"/>
  <c r="O24" i="1" s="1"/>
  <c r="J14" i="1"/>
  <c r="O8" i="1"/>
  <c r="M28" i="1"/>
  <c r="O30" i="1"/>
  <c r="L28" i="1"/>
  <c r="N30" i="1"/>
  <c r="N28" i="1"/>
  <c r="M34" i="1"/>
  <c r="L36" i="1"/>
  <c r="K37" i="1"/>
  <c r="N34" i="1"/>
  <c r="O36" i="1"/>
  <c r="L29" i="1"/>
  <c r="O27" i="1"/>
  <c r="N19" i="1"/>
  <c r="M20" i="1"/>
  <c r="M12" i="1"/>
  <c r="O13" i="1"/>
  <c r="L8" i="1"/>
  <c r="O12" i="1"/>
  <c r="M8" i="1"/>
  <c r="M13" i="1"/>
  <c r="O11" i="1"/>
  <c r="M11" i="1"/>
  <c r="O10" i="1"/>
  <c r="M10" i="1"/>
  <c r="O9" i="1"/>
  <c r="O40" i="1"/>
  <c r="L40" i="1"/>
  <c r="L41" i="1" s="1"/>
  <c r="M40" i="1"/>
  <c r="M41" i="1" s="1"/>
  <c r="N40" i="1"/>
  <c r="M35" i="1"/>
  <c r="L35" i="1"/>
  <c r="M36" i="1"/>
  <c r="M31" i="1"/>
  <c r="M29" i="1"/>
  <c r="O29" i="1"/>
  <c r="O33" i="1"/>
  <c r="M30" i="1"/>
  <c r="N31" i="1"/>
  <c r="O32" i="1"/>
  <c r="L27" i="1"/>
  <c r="M27" i="1"/>
  <c r="N27" i="1"/>
  <c r="L33" i="1"/>
  <c r="L32" i="1"/>
  <c r="M33" i="1"/>
  <c r="L31" i="1"/>
  <c r="M32" i="1"/>
  <c r="N33" i="1"/>
  <c r="O23" i="1"/>
  <c r="L23" i="1"/>
  <c r="M23" i="1"/>
  <c r="N23" i="1"/>
  <c r="M18" i="1"/>
  <c r="O18" i="1"/>
  <c r="M19" i="1"/>
  <c r="O19" i="1"/>
  <c r="O22" i="1"/>
  <c r="M17" i="1"/>
  <c r="N17" i="1"/>
  <c r="O17" i="1"/>
  <c r="L21" i="1"/>
  <c r="M22" i="1"/>
  <c r="L20" i="1"/>
  <c r="M21" i="1"/>
  <c r="N22" i="1"/>
  <c r="L13" i="1"/>
  <c r="N12" i="1"/>
  <c r="N11" i="1"/>
  <c r="N10" i="1"/>
  <c r="N9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O50" i="1"/>
  <c r="N50" i="1"/>
  <c r="I59" i="1"/>
  <c r="K59" i="1"/>
  <c r="C59" i="1"/>
  <c r="N45" i="1"/>
  <c r="O45" i="1"/>
  <c r="N46" i="1"/>
  <c r="O46" i="1"/>
  <c r="O44" i="1"/>
  <c r="N44" i="1"/>
  <c r="I47" i="1"/>
  <c r="K47" i="1"/>
  <c r="C47" i="1"/>
  <c r="I41" i="1"/>
  <c r="N41" i="1" s="1"/>
  <c r="C41" i="1"/>
  <c r="C24" i="1"/>
  <c r="C37" i="1"/>
  <c r="I14" i="1"/>
  <c r="K14" i="1"/>
  <c r="C14" i="1"/>
  <c r="A18" i="1"/>
  <c r="A19" i="1" s="1"/>
  <c r="A20" i="1" s="1"/>
  <c r="A21" i="1" s="1"/>
  <c r="A28" i="1"/>
  <c r="A29" i="1" s="1"/>
  <c r="A30" i="1" s="1"/>
  <c r="A31" i="1" s="1"/>
  <c r="A32" i="1" s="1"/>
  <c r="A33" i="1" s="1"/>
  <c r="A34" i="1" s="1"/>
  <c r="A35" i="1" s="1"/>
  <c r="A51" i="1"/>
  <c r="A52" i="1" s="1"/>
  <c r="A53" i="1" s="1"/>
  <c r="A54" i="1" s="1"/>
  <c r="A55" i="1" s="1"/>
  <c r="A56" i="1" s="1"/>
  <c r="A57" i="1" s="1"/>
  <c r="L24" i="1" l="1"/>
  <c r="M24" i="1"/>
  <c r="O37" i="1"/>
  <c r="N37" i="1"/>
  <c r="M37" i="1"/>
  <c r="L37" i="1"/>
  <c r="M14" i="1"/>
  <c r="N14" i="1"/>
  <c r="O14" i="1"/>
  <c r="L14" i="1"/>
  <c r="N59" i="1"/>
  <c r="O47" i="1"/>
  <c r="C60" i="1"/>
  <c r="K60" i="1"/>
  <c r="N47" i="1"/>
  <c r="I60" i="1"/>
  <c r="O59" i="1"/>
  <c r="N60" i="1" l="1"/>
  <c r="O60" i="1"/>
</calcChain>
</file>

<file path=xl/sharedStrings.xml><?xml version="1.0" encoding="utf-8"?>
<sst xmlns="http://schemas.openxmlformats.org/spreadsheetml/2006/main" count="140" uniqueCount="59">
  <si>
    <t xml:space="preserve">Earned Value Sheet </t>
  </si>
  <si>
    <t>Project Name:</t>
  </si>
  <si>
    <t>Consultant:</t>
  </si>
  <si>
    <t>Region Contract Number:</t>
  </si>
  <si>
    <t>Consultant Project Manager:</t>
  </si>
  <si>
    <t>Date:</t>
  </si>
  <si>
    <t>Billing Period:</t>
  </si>
  <si>
    <t>PO #:</t>
  </si>
  <si>
    <t>Task#</t>
  </si>
  <si>
    <t>Task</t>
  </si>
  <si>
    <t>Budget for Task</t>
  </si>
  <si>
    <t>Start Date</t>
  </si>
  <si>
    <t>End Date</t>
  </si>
  <si>
    <t>Task Total (Days)</t>
  </si>
  <si>
    <t>Days to Date</t>
  </si>
  <si>
    <t>% Complete</t>
  </si>
  <si>
    <t>Actual $ to Date</t>
  </si>
  <si>
    <t>Planned Value ($)</t>
  </si>
  <si>
    <t>Earned Value ($)</t>
  </si>
  <si>
    <t>Cost Variance (CV)</t>
  </si>
  <si>
    <t xml:space="preserve">Schedule Variance (SV) </t>
  </si>
  <si>
    <t>CPI (Cost Performance Index)</t>
  </si>
  <si>
    <t>SPI (Schedule Performance Index)</t>
  </si>
  <si>
    <t>Project Management Services</t>
  </si>
  <si>
    <t>Project Management Plan</t>
  </si>
  <si>
    <t>Project Schedule</t>
  </si>
  <si>
    <t>Monthly Project Status Reports</t>
  </si>
  <si>
    <t>Meetings</t>
  </si>
  <si>
    <t>Quality Assurance and Quality Control</t>
  </si>
  <si>
    <t>Sub-total:</t>
  </si>
  <si>
    <t>Phase 1 Design</t>
  </si>
  <si>
    <t>Site Inspections</t>
  </si>
  <si>
    <t>Investigation and Preliminary Design</t>
  </si>
  <si>
    <t>Detailed Design and Specifications up to 90%</t>
  </si>
  <si>
    <t>Permits and Approvals</t>
  </si>
  <si>
    <t>100% Design and Specifications</t>
  </si>
  <si>
    <t>Tendering Services</t>
  </si>
  <si>
    <t>Disbursements</t>
  </si>
  <si>
    <t>Phase 2 Construction</t>
  </si>
  <si>
    <t>Contract Administration</t>
  </si>
  <si>
    <t>Inspection Services</t>
  </si>
  <si>
    <t>Performance Validation</t>
  </si>
  <si>
    <t>Office Support Hours</t>
  </si>
  <si>
    <t>Commissioning and Training</t>
  </si>
  <si>
    <t>SCADA Integration Services</t>
  </si>
  <si>
    <t>Operating and Maintenance Manuals</t>
  </si>
  <si>
    <t>Record Drawings</t>
  </si>
  <si>
    <t>Monthly Earned Value Report</t>
  </si>
  <si>
    <t>3.10</t>
  </si>
  <si>
    <t>Provisional Items</t>
  </si>
  <si>
    <t>Additional Meetings</t>
  </si>
  <si>
    <t>Contingency / Cash Allowance</t>
  </si>
  <si>
    <t>Design Contingency Remaining</t>
  </si>
  <si>
    <t>Construction Contingency Remaining</t>
  </si>
  <si>
    <t>Allowance for Material Testing &amp; 
Air Sampling during Design</t>
  </si>
  <si>
    <t>Engineering Scope Changes</t>
  </si>
  <si>
    <t>PROJECT TOTAL</t>
  </si>
  <si>
    <t>Notes:</t>
  </si>
  <si>
    <t>All figures exclude HST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</si>
</sst>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>
    <font>
      <sz val="1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9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B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44" fontId="2" fillId="0" borderId="16" xfId="0" applyNumberFormat="1" applyFont="1" applyBorder="1" applyAlignment="1">
      <alignment vertical="center"/>
    </xf>
    <xf numFmtId="2" fontId="2" fillId="0" borderId="16" xfId="0" applyNumberFormat="1" applyFont="1" applyBorder="1" applyAlignment="1">
      <alignment vertical="center"/>
    </xf>
    <xf numFmtId="44" fontId="4" fillId="0" borderId="12" xfId="0" applyNumberFormat="1" applyFont="1" applyBorder="1" applyAlignment="1">
      <alignment vertical="center"/>
    </xf>
    <xf numFmtId="2" fontId="4" fillId="0" borderId="12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4" fontId="1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2" fontId="1" fillId="0" borderId="7" xfId="0" applyNumberFormat="1" applyFont="1" applyBorder="1" applyAlignment="1">
      <alignment vertical="center"/>
    </xf>
    <xf numFmtId="2" fontId="4" fillId="0" borderId="11" xfId="0" applyNumberFormat="1" applyFon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44" fontId="4" fillId="0" borderId="12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 shrinkToFit="1"/>
    </xf>
    <xf numFmtId="0" fontId="2" fillId="0" borderId="18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14" fontId="2" fillId="0" borderId="16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10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34" xfId="0" quotePrefix="1" applyFont="1" applyBorder="1" applyAlignment="1">
      <alignment horizontal="center" vertical="center"/>
    </xf>
    <xf numFmtId="0" fontId="2" fillId="0" borderId="35" xfId="0" applyFont="1" applyBorder="1" applyAlignment="1">
      <alignment vertical="center" wrapText="1" shrinkToFit="1"/>
    </xf>
    <xf numFmtId="44" fontId="2" fillId="0" borderId="36" xfId="0" applyNumberFormat="1" applyFont="1" applyBorder="1" applyAlignment="1">
      <alignment vertical="center"/>
    </xf>
    <xf numFmtId="2" fontId="2" fillId="0" borderId="36" xfId="0" applyNumberFormat="1" applyFont="1" applyBorder="1" applyAlignment="1">
      <alignment vertical="center"/>
    </xf>
    <xf numFmtId="2" fontId="2" fillId="0" borderId="35" xfId="0" applyNumberFormat="1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vertical="center" shrinkToFit="1"/>
    </xf>
    <xf numFmtId="14" fontId="2" fillId="0" borderId="36" xfId="0" applyNumberFormat="1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10" fontId="2" fillId="0" borderId="36" xfId="0" applyNumberFormat="1" applyFont="1" applyBorder="1" applyAlignment="1">
      <alignment horizontal="center" vertical="center"/>
    </xf>
    <xf numFmtId="0" fontId="2" fillId="0" borderId="19" xfId="0" quotePrefix="1" applyFont="1" applyBorder="1" applyAlignment="1">
      <alignment horizontal="center" vertical="center"/>
    </xf>
    <xf numFmtId="44" fontId="4" fillId="0" borderId="22" xfId="0" applyNumberFormat="1" applyFont="1" applyBorder="1" applyAlignment="1">
      <alignment vertical="center"/>
    </xf>
    <xf numFmtId="2" fontId="4" fillId="0" borderId="22" xfId="0" applyNumberFormat="1" applyFont="1" applyBorder="1" applyAlignment="1">
      <alignment vertical="center"/>
    </xf>
    <xf numFmtId="2" fontId="4" fillId="0" borderId="39" xfId="0" applyNumberFormat="1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8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0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4" fontId="2" fillId="0" borderId="30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1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5" formatCode="yyyy/mm/dd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5" formatCode="yyyy/mm/dd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5" formatCode="yyyy/mm/dd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5" formatCode="yyyy/mm/dd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5" formatCode="yyyy/mm/dd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5" formatCode="yyyy/mm/dd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5" formatCode="yyyy/mm/dd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5" formatCode="yyyy/mm/dd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/>
        <vertical/>
        <horizontal/>
      </border>
    </dxf>
    <dxf>
      <border outline="0">
        <top style="hair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5" formatCode="yyyy/mm/dd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5" formatCode="yyyy/mm/dd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5" formatCode="yyyy/mm/dd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5" formatCode="yyyy/mm/dd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B3"/>
      <color rgb="FF00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68299</xdr:colOff>
      <xdr:row>0</xdr:row>
      <xdr:rowOff>63501</xdr:rowOff>
    </xdr:from>
    <xdr:to>
      <xdr:col>0</xdr:col>
      <xdr:colOff>1011542</xdr:colOff>
      <xdr:row>0</xdr:row>
      <xdr:rowOff>582083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6EB74F-0C1C-42FF-812F-3146F6B08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8299" y="63501"/>
          <a:ext cx="938707" cy="518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326216</xdr:colOff>
      <xdr:row>0</xdr:row>
      <xdr:rowOff>74083</xdr:rowOff>
    </xdr:from>
    <xdr:to>
      <xdr:col>11</xdr:col>
      <xdr:colOff>605119</xdr:colOff>
      <xdr:row>0</xdr:row>
      <xdr:rowOff>539750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ED93F40-6B57-4D04-95C0-9D4693C833CF}"/>
            </a:ext>
          </a:extLst>
        </xdr:cNvPr>
        <xdr:cNvSpPr txBox="1"/>
      </xdr:nvSpPr>
      <xdr:spPr>
        <a:xfrm>
          <a:off x="5917951" y="74083"/>
          <a:ext cx="11406344" cy="46566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i="1"/>
            <a:t>Note: The</a:t>
          </a:r>
          <a:r>
            <a:rPr lang="en-CA" sz="1100" i="1" baseline="0"/>
            <a:t> Earned Value Analysis Sheet provided below is a sample. The Consultant will be required to updated the task list in the Earned Value Analysis Sheet to match the Pricing Table in the RFP.</a:t>
          </a:r>
          <a:endParaRPr lang="en-CA" sz="1100" i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BA0144-23F9-4D57-9A10-186D3C54905E}" name="Table1" displayName="Table1" ref="A49:O58" totalsRowShown="0" headerRowDxfId="118" dataDxfId="117" headerRowBorderDxfId="115" tableBorderDxfId="116" totalsRowBorderDxfId="114">
  <autoFilter ref="A49:O58" xr:uid="{8FBA0144-23F9-4D57-9A10-186D3C54905E}"/>
  <tableColumns count="15">
    <tableColumn id="1" xr3:uid="{FE964251-02B5-4958-BF20-0C61197CC417}" name="Task#" dataDxfId="113"/>
    <tableColumn id="2" xr3:uid="{2E619873-C73A-4EA8-9392-3850191728CA}" name="Task" dataDxfId="112"/>
    <tableColumn id="3" xr3:uid="{16FB010D-EB87-414F-8475-AFE9131D1389}" name="Budget for Task" dataDxfId="111"/>
    <tableColumn id="4" xr3:uid="{CCEC6F6D-399F-4BED-9ED7-61F5EB0801D9}" name="Start Date" dataDxfId="110"/>
    <tableColumn id="5" xr3:uid="{937CD6EB-1500-4C4C-B1A6-0EC84A6F3946}" name="End Date" dataDxfId="109"/>
    <tableColumn id="6" xr3:uid="{41EB9917-DFA3-4D7D-9859-706A18907CD6}" name="Task Total (Days)" dataDxfId="108"/>
    <tableColumn id="7" xr3:uid="{D22EE62F-4CA5-4622-8096-2721BF7507CA}" name="Days to Date" dataDxfId="107"/>
    <tableColumn id="8" xr3:uid="{0A1A9D27-50F6-497F-B536-18F7DA06BD89}" name="% Complete" dataDxfId="106"/>
    <tableColumn id="9" xr3:uid="{C4E0A7B1-154E-491E-84CC-DA015C647692}" name="Actual $ to Date" dataDxfId="105"/>
    <tableColumn id="10" xr3:uid="{E0E0645E-992E-4E9A-8501-C51FAD76B171}" name="Planned Value ($)" dataDxfId="104"/>
    <tableColumn id="11" xr3:uid="{329845DA-AACF-4912-B7EA-510ACC998825}" name="Earned Value ($)" dataDxfId="103">
      <calculatedColumnFormula>H50*C50</calculatedColumnFormula>
    </tableColumn>
    <tableColumn id="12" xr3:uid="{AAF431BA-125C-421A-B69C-21CCC7AB977A}" name="Cost Variance (CV)" dataDxfId="102"/>
    <tableColumn id="13" xr3:uid="{12DB590E-5CD5-4319-B921-8BCB3055F7A8}" name="Schedule Variance (SV) " dataDxfId="101"/>
    <tableColumn id="14" xr3:uid="{7EC8A23E-50BB-49A6-A14A-5B16ACE4053E}" name="CPI (Cost Performance Index)" dataDxfId="100">
      <calculatedColumnFormula>IFERROR(K50/C50,0)</calculatedColumnFormula>
    </tableColumn>
    <tableColumn id="15" xr3:uid="{25C2D191-1F39-4789-979E-E650BDF97441}" name="SPI (Schedule Performance Index)" dataDxfId="9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32E9F7-B128-4910-8969-96EDB76650E0}" name="Table2" displayName="Table2" ref="A43:O46" totalsRowShown="0" headerRowDxfId="98" dataDxfId="97" headerRowBorderDxfId="95" tableBorderDxfId="96" totalsRowBorderDxfId="94">
  <autoFilter ref="A43:O46" xr:uid="{5532E9F7-B128-4910-8969-96EDB76650E0}"/>
  <tableColumns count="15">
    <tableColumn id="1" xr3:uid="{663F68E4-CA6E-4E86-B9DD-3FF2974DC24B}" name="Task#" dataDxfId="93"/>
    <tableColumn id="2" xr3:uid="{62BAC697-2F7C-4285-94D1-D137FECB2B2B}" name="Task"/>
    <tableColumn id="3" xr3:uid="{6ABB8EDE-13B6-429A-9599-567C20ACAFFF}" name="Budget for Task" dataDxfId="92"/>
    <tableColumn id="4" xr3:uid="{D111F68C-8BAD-4B54-9292-3DB0EAF09507}" name="Start Date" dataDxfId="91"/>
    <tableColumn id="5" xr3:uid="{EA377B12-F6A1-47BC-BD75-D6C06B027325}" name="End Date" dataDxfId="90"/>
    <tableColumn id="6" xr3:uid="{2D205E9A-656E-4690-9E10-65E7DAF91F12}" name="Task Total (Days)" dataDxfId="89"/>
    <tableColumn id="7" xr3:uid="{0134640A-82CE-43DF-902E-89E02D48F387}" name="Days to Date" dataDxfId="88"/>
    <tableColumn id="8" xr3:uid="{477D14F3-B993-441D-9457-4C94BD24FC89}" name="% Complete" dataDxfId="87"/>
    <tableColumn id="9" xr3:uid="{35E1DF21-B387-4FF8-B0B6-98DDF5E1622C}" name="Actual $ to Date" dataDxfId="86"/>
    <tableColumn id="10" xr3:uid="{BDCF958B-A293-4FAD-BF65-84FD7015FB3C}" name="Planned Value ($)" dataDxfId="85"/>
    <tableColumn id="11" xr3:uid="{435257BC-0168-4399-9053-66ADC18F4CB8}" name="Earned Value ($)" dataDxfId="84">
      <calculatedColumnFormula>H44*C44</calculatedColumnFormula>
    </tableColumn>
    <tableColumn id="12" xr3:uid="{10E423E7-1427-43CB-AC5A-81D9AE420E02}" name="Cost Variance (CV)" dataDxfId="83"/>
    <tableColumn id="13" xr3:uid="{D9565AA3-66B3-4E8D-A949-C1C264EC3160}" name="Schedule Variance (SV) " dataDxfId="82"/>
    <tableColumn id="14" xr3:uid="{7C7F12FD-18B5-408E-80E5-110B3CC3F386}" name="CPI (Cost Performance Index)" dataDxfId="81">
      <calculatedColumnFormula>IFERROR(K44/C44,0)</calculatedColumnFormula>
    </tableColumn>
    <tableColumn id="15" xr3:uid="{35A4FA07-25F3-4013-A634-77F9B1498990}" name="SPI (Schedule Performance Index)" dataDxfId="80">
      <calculatedColumnFormula>IFERROR(K44/#REF!,0)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9E5783F-638D-49DE-B4FE-4A16A9C35270}" name="Table3" displayName="Table3" ref="A39:O40" totalsRowShown="0" headerRowDxfId="79" dataDxfId="78" headerRowBorderDxfId="76" tableBorderDxfId="77" totalsRowBorderDxfId="75">
  <autoFilter ref="A39:O40" xr:uid="{59E5783F-638D-49DE-B4FE-4A16A9C35270}"/>
  <tableColumns count="15">
    <tableColumn id="1" xr3:uid="{D84117CE-B810-434D-A61A-891AF18099E3}" name="Task#" dataDxfId="74"/>
    <tableColumn id="2" xr3:uid="{769544A7-DCF1-41EE-889F-73C11427FDDB}" name="Task" dataDxfId="73"/>
    <tableColumn id="3" xr3:uid="{E73C22EB-F61B-421D-AF11-7A08FAF24087}" name="Budget for Task" dataDxfId="72"/>
    <tableColumn id="4" xr3:uid="{A03740CF-CB5C-42FE-BE6F-7B77B2825B47}" name="Start Date" dataDxfId="71"/>
    <tableColumn id="5" xr3:uid="{72CD81FE-44B4-435E-BC12-55E77CCC1D8A}" name="End Date" dataDxfId="70"/>
    <tableColumn id="6" xr3:uid="{EAF1B5BA-1100-4522-BAD9-A4DD6498E631}" name="Task Total (Days)" dataDxfId="69">
      <calculatedColumnFormula>E40-D40</calculatedColumnFormula>
    </tableColumn>
    <tableColumn id="7" xr3:uid="{693693A8-BE07-4081-BAA8-63B7ACB17A20}" name="Days to Date" dataDxfId="68"/>
    <tableColumn id="8" xr3:uid="{408F60F2-F074-4096-A2F8-791A0FA6A32C}" name="% Complete" dataDxfId="67"/>
    <tableColumn id="9" xr3:uid="{368697D4-BEAF-45B6-8340-CC2219D072DF}" name="Actual $ to Date" dataDxfId="66"/>
    <tableColumn id="10" xr3:uid="{6848EBAF-699C-493E-A081-647190A571A5}" name="Planned Value ($)" dataDxfId="65">
      <calculatedColumnFormula>IF(G40&gt;F40, C40, G40/F40*C40)</calculatedColumnFormula>
    </tableColumn>
    <tableColumn id="11" xr3:uid="{38A5B640-B3D6-4DB5-8E1A-8DFA6FE245EC}" name="Earned Value ($)" dataDxfId="64">
      <calculatedColumnFormula>H40*C40</calculatedColumnFormula>
    </tableColumn>
    <tableColumn id="12" xr3:uid="{872BA9AC-E910-4733-A0F8-6D14A08A6127}" name="Cost Variance (CV)" dataDxfId="63">
      <calculatedColumnFormula>K40-I40</calculatedColumnFormula>
    </tableColumn>
    <tableColumn id="13" xr3:uid="{F5DD31CA-569C-4379-92FD-B98647DD81BB}" name="Schedule Variance (SV) " dataDxfId="62">
      <calculatedColumnFormula>K40-J40</calculatedColumnFormula>
    </tableColumn>
    <tableColumn id="14" xr3:uid="{2C220FAC-A8F1-4081-98DF-42E8C55679D0}" name="CPI (Cost Performance Index)" dataDxfId="61">
      <calculatedColumnFormula>K40/I40</calculatedColumnFormula>
    </tableColumn>
    <tableColumn id="15" xr3:uid="{07030F8D-0485-445C-AE27-7D7FEC70CD44}" name="SPI (Schedule Performance Index)" dataDxfId="60">
      <calculatedColumnFormula>K40/J40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6D5F05B-8107-4011-9662-BAEFA0E149BF}" name="Table4" displayName="Table4" ref="A26:O36" totalsRowShown="0" headerRowDxfId="59" dataDxfId="58" headerRowBorderDxfId="56" tableBorderDxfId="57" totalsRowBorderDxfId="55">
  <autoFilter ref="A26:O36" xr:uid="{76D5F05B-8107-4011-9662-BAEFA0E149BF}"/>
  <tableColumns count="15">
    <tableColumn id="1" xr3:uid="{91E0DA1A-C1DF-492E-BF65-5B4A4647CEDD}" name="Task#" dataDxfId="54"/>
    <tableColumn id="2" xr3:uid="{AA3FB0CA-D136-459A-82B5-4773E0FAE85A}" name="Task" dataDxfId="53"/>
    <tableColumn id="3" xr3:uid="{A963144E-3027-49E1-BD8B-FFBE41DB2B5D}" name="Budget for Task" dataDxfId="52"/>
    <tableColumn id="4" xr3:uid="{BF0DD820-26B1-459F-A9F9-0C4DB551EFA3}" name="Start Date" dataDxfId="51"/>
    <tableColumn id="5" xr3:uid="{D74223DD-FAEE-472E-97F8-C4047538787F}" name="End Date" dataDxfId="50"/>
    <tableColumn id="6" xr3:uid="{7670DD91-63D1-4DEB-B54F-CA4E6DC82369}" name="Task Total (Days)" dataDxfId="49">
      <calculatedColumnFormula>E27-D27</calculatedColumnFormula>
    </tableColumn>
    <tableColumn id="7" xr3:uid="{D4741932-37AE-4159-8AB4-6FF5F1EE66B5}" name="Days to Date" dataDxfId="48"/>
    <tableColumn id="8" xr3:uid="{E1060AC0-1CAC-4F09-897D-9CA896C00765}" name="% Complete" dataDxfId="47"/>
    <tableColumn id="9" xr3:uid="{A2B4A1E7-FF06-4828-9098-BB7841A77C15}" name="Actual $ to Date" dataDxfId="46"/>
    <tableColumn id="10" xr3:uid="{D0B439D1-AFE8-4301-A98C-C11B5BA8AC87}" name="Planned Value ($)" dataDxfId="45">
      <calculatedColumnFormula>IF(G27&gt;F27, C27, G27/F27*C27)</calculatedColumnFormula>
    </tableColumn>
    <tableColumn id="11" xr3:uid="{42DC1F86-6636-40EA-8558-57DFE6187C88}" name="Earned Value ($)" dataDxfId="44">
      <calculatedColumnFormula>H27*C27</calculatedColumnFormula>
    </tableColumn>
    <tableColumn id="12" xr3:uid="{A0B0E597-8DCC-4F8A-971C-D9D47822F1AC}" name="Cost Variance (CV)" dataDxfId="43">
      <calculatedColumnFormula>K27-I27</calculatedColumnFormula>
    </tableColumn>
    <tableColumn id="13" xr3:uid="{BC21CD74-A3BC-451A-BDB0-8330A2D2A401}" name="Schedule Variance (SV) " dataDxfId="42">
      <calculatedColumnFormula>K27-J27</calculatedColumnFormula>
    </tableColumn>
    <tableColumn id="14" xr3:uid="{5B76513B-8C34-4CC8-B336-2AD0CEAA2AF1}" name="CPI (Cost Performance Index)" dataDxfId="41">
      <calculatedColumnFormula>K27/I27</calculatedColumnFormula>
    </tableColumn>
    <tableColumn id="15" xr3:uid="{6991E7F5-18A6-492B-BA5A-ABD09F2F5036}" name="SPI (Schedule Performance Index)" dataDxfId="40">
      <calculatedColumnFormula>K27/J27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DE3DF76-5931-4C6F-B175-7940F9D726D8}" name="Table5" displayName="Table5" ref="A16:O23" totalsRowShown="0" headerRowDxfId="39" dataDxfId="38" headerRowBorderDxfId="36" tableBorderDxfId="37" totalsRowBorderDxfId="35">
  <autoFilter ref="A16:O23" xr:uid="{CDE3DF76-5931-4C6F-B175-7940F9D726D8}"/>
  <tableColumns count="15">
    <tableColumn id="1" xr3:uid="{F40D0BD0-252F-4BB1-9138-5169C8D2A9F1}" name="Task#" dataDxfId="34"/>
    <tableColumn id="2" xr3:uid="{F5F86B21-1E6A-4F4B-AADC-F4379211340D}" name="Task" dataDxfId="33"/>
    <tableColumn id="3" xr3:uid="{7B80BE78-9C34-47D5-AD69-EFA95F75C5FB}" name="Budget for Task" dataDxfId="32"/>
    <tableColumn id="4" xr3:uid="{2968FA3A-EFF2-4AED-B5E7-34167D51E2E6}" name="Start Date" dataDxfId="31"/>
    <tableColumn id="5" xr3:uid="{C5FF2E6A-8DCA-4145-93C6-531B08DF1C55}" name="End Date" dataDxfId="30"/>
    <tableColumn id="6" xr3:uid="{9DB43DE3-0048-4F35-BBBC-941E3766CF56}" name="Task Total (Days)" dataDxfId="29">
      <calculatedColumnFormula>E17-D17</calculatedColumnFormula>
    </tableColumn>
    <tableColumn id="7" xr3:uid="{0371575F-5A5F-4DED-9175-DA1B3E40D9B8}" name="Days to Date" dataDxfId="28"/>
    <tableColumn id="8" xr3:uid="{6E3BE92C-1B57-4671-82CF-62ED995E95DE}" name="% Complete" dataDxfId="27"/>
    <tableColumn id="9" xr3:uid="{E8FCA1A2-C301-4A76-BF40-5512F1FFAA60}" name="Actual $ to Date" dataDxfId="26"/>
    <tableColumn id="10" xr3:uid="{62BF4A05-FC8F-4BCB-888B-C0C87006D8F6}" name="Planned Value ($)" dataDxfId="25">
      <calculatedColumnFormula>IF(G17&gt;F17, C17, G17/F17*C17)</calculatedColumnFormula>
    </tableColumn>
    <tableColumn id="11" xr3:uid="{AB02E76D-CFDD-44B5-8101-4BF3960CBAEA}" name="Earned Value ($)" dataDxfId="24">
      <calculatedColumnFormula>H17*C17</calculatedColumnFormula>
    </tableColumn>
    <tableColumn id="12" xr3:uid="{2C8D1262-9DFB-4D50-B9ED-35F3772CC8D3}" name="Cost Variance (CV)" dataDxfId="23">
      <calculatedColumnFormula>K17-I17</calculatedColumnFormula>
    </tableColumn>
    <tableColumn id="13" xr3:uid="{F13A12A7-A4DF-4B25-BC01-EFA5BE5E70CE}" name="Schedule Variance (SV) " dataDxfId="22">
      <calculatedColumnFormula>K17-J17</calculatedColumnFormula>
    </tableColumn>
    <tableColumn id="14" xr3:uid="{9D246FC3-962F-4937-8849-F91CEC29B47D}" name="CPI (Cost Performance Index)" dataDxfId="21">
      <calculatedColumnFormula>K17/I17</calculatedColumnFormula>
    </tableColumn>
    <tableColumn id="15" xr3:uid="{C880BBF8-017A-4DFA-BF97-9F66F20ECF6B}" name="SPI (Schedule Performance Index)" dataDxfId="20">
      <calculatedColumnFormula>K17/J17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6BD52B2-3ADC-40C3-BEF2-A52DC12522EE}" name="Table6" displayName="Table6" ref="A7:O13" totalsRowShown="0" headerRowDxfId="19" dataDxfId="18" headerRowBorderDxfId="16" tableBorderDxfId="17" totalsRowBorderDxfId="15">
  <autoFilter ref="A7:O13" xr:uid="{D6BD52B2-3ADC-40C3-BEF2-A52DC12522EE}"/>
  <tableColumns count="15">
    <tableColumn id="1" xr3:uid="{50FEBF3D-3D04-4473-B2AF-55CBBE89EAF1}" name="Task#" dataDxfId="14"/>
    <tableColumn id="2" xr3:uid="{D0E27C01-19CD-4A46-9DD9-F3F5B7E83D3D}" name="Task" dataDxfId="13"/>
    <tableColumn id="3" xr3:uid="{1A0ECB70-8D5F-4920-ABB2-A1E1E11578B8}" name="Budget for Task" dataDxfId="12"/>
    <tableColumn id="4" xr3:uid="{C73D74D4-6424-4686-8371-D0987DA3948F}" name="Start Date" dataDxfId="11"/>
    <tableColumn id="5" xr3:uid="{8A897899-3A84-42EE-9BB3-98C32C58683E}" name="End Date" dataDxfId="10"/>
    <tableColumn id="6" xr3:uid="{801284E4-B34B-4D7A-834B-D98AA582B9C5}" name="Task Total (Days)" dataDxfId="9">
      <calculatedColumnFormula>E8-D8</calculatedColumnFormula>
    </tableColumn>
    <tableColumn id="7" xr3:uid="{3B26BF11-76B8-47D2-ACBA-F8BF6B00B7BE}" name="Days to Date" dataDxfId="8"/>
    <tableColumn id="8" xr3:uid="{59E04447-20B7-4472-809C-7ADE3A37FB69}" name="% Complete" dataDxfId="7"/>
    <tableColumn id="9" xr3:uid="{2F798C02-559D-4221-92AA-7B6A8741229C}" name="Actual $ to Date" dataDxfId="6"/>
    <tableColumn id="10" xr3:uid="{5E80ACD2-ECBA-424E-B348-E62D19D1E3B2}" name="Planned Value ($)" dataDxfId="5">
      <calculatedColumnFormula>IF(G8&gt;F8, C8, G8/F8*C8)</calculatedColumnFormula>
    </tableColumn>
    <tableColumn id="11" xr3:uid="{3D97F770-18ED-4CFA-BDA3-9D2A83D6C4CD}" name="Earned Value ($)" dataDxfId="4">
      <calculatedColumnFormula>H8*C8</calculatedColumnFormula>
    </tableColumn>
    <tableColumn id="12" xr3:uid="{59CBDF57-9674-43BE-873B-DAF0B53AF91D}" name="Cost Variance (CV)" dataDxfId="3">
      <calculatedColumnFormula>K8-I8</calculatedColumnFormula>
    </tableColumn>
    <tableColumn id="13" xr3:uid="{573BF7EA-4FE1-4D9F-89D5-D97F33AFCDB4}" name="Schedule Variance (SV) " dataDxfId="2">
      <calculatedColumnFormula>K8-J8</calculatedColumnFormula>
    </tableColumn>
    <tableColumn id="14" xr3:uid="{EDB95BD0-43D9-4A3E-AF4D-FA5BFFE69F88}" name="CPI (Cost Performance Index)" dataDxfId="1">
      <calculatedColumnFormula>K8/I8</calculatedColumnFormula>
    </tableColumn>
    <tableColumn id="15" xr3:uid="{39C448FC-8B04-4A7C-A83B-DBF4485A691B}" name="SPI (Schedule Performance Index)" dataDxfId="0">
      <calculatedColumnFormula>K8/J8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C70FD-069F-4BD9-B6B6-AF62AC9220CC}">
  <sheetPr>
    <outlinePr summaryBelow="0"/>
    <pageSetUpPr fitToPage="1"/>
  </sheetPr>
  <dimension ref="A1:Q64"/>
  <sheetViews>
    <sheetView tabSelected="1" view="pageLayout" topLeftCell="A4" zoomScale="50" zoomScaleNormal="55" zoomScaleSheetLayoutView="70" zoomScalePageLayoutView="50" workbookViewId="0">
      <selection sqref="A1:O1"/>
    </sheetView>
  </sheetViews>
  <sheetFormatPr defaultColWidth="9.140625" defaultRowHeight="15.75"/>
  <cols>
    <col min="1" max="1" width="15.5703125" style="1" customWidth="1"/>
    <col min="2" max="2" width="41.28515625" style="1" customWidth="1"/>
    <col min="3" max="3" width="22.140625" style="1" bestFit="1" customWidth="1"/>
    <col min="4" max="4" width="17.28515625" style="1" bestFit="1" customWidth="1"/>
    <col min="5" max="5" width="16.28515625" style="1" bestFit="1" customWidth="1"/>
    <col min="6" max="6" width="23" style="1" bestFit="1" customWidth="1"/>
    <col min="7" max="7" width="19.5703125" style="1" bestFit="1" customWidth="1"/>
    <col min="8" max="8" width="19.28515625" style="1" bestFit="1" customWidth="1"/>
    <col min="9" max="9" width="23.140625" style="1" bestFit="1" customWidth="1"/>
    <col min="10" max="10" width="24.85546875" style="1" bestFit="1" customWidth="1"/>
    <col min="11" max="11" width="23.42578125" style="1" bestFit="1" customWidth="1"/>
    <col min="12" max="12" width="25.42578125" style="1" bestFit="1" customWidth="1"/>
    <col min="13" max="13" width="30.140625" style="1" bestFit="1" customWidth="1"/>
    <col min="14" max="14" width="35.85546875" style="1" bestFit="1" customWidth="1"/>
    <col min="15" max="15" width="40.5703125" style="1" bestFit="1" customWidth="1"/>
    <col min="16" max="16" width="12.28515625" style="1" customWidth="1"/>
    <col min="17" max="17" width="4.5703125" style="1" customWidth="1"/>
    <col min="18" max="18" width="14.28515625" style="1" customWidth="1"/>
    <col min="19" max="19" width="9.140625" style="1"/>
    <col min="20" max="20" width="13.28515625" style="1" bestFit="1" customWidth="1"/>
    <col min="21" max="21" width="9.140625" style="1"/>
    <col min="22" max="22" width="12.140625" style="1" bestFit="1" customWidth="1"/>
    <col min="23" max="16384" width="9.140625" style="1"/>
  </cols>
  <sheetData>
    <row r="1" spans="1:17" ht="48" customHeight="1" thickBot="1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17" ht="16.5" thickBot="1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9"/>
      <c r="N2" s="69"/>
      <c r="O2" s="69"/>
    </row>
    <row r="3" spans="1:17">
      <c r="A3" s="70" t="s">
        <v>1</v>
      </c>
      <c r="B3" s="70"/>
      <c r="C3" s="75"/>
      <c r="D3" s="76"/>
      <c r="E3" s="76"/>
      <c r="F3" s="76"/>
      <c r="G3" s="76"/>
      <c r="H3" s="76"/>
      <c r="I3" s="77"/>
      <c r="J3" s="72" t="s">
        <v>2</v>
      </c>
      <c r="K3" s="73"/>
      <c r="L3" s="74"/>
      <c r="M3" s="58"/>
      <c r="N3" s="58"/>
      <c r="O3" s="58"/>
      <c r="P3" s="2"/>
    </row>
    <row r="4" spans="1:17">
      <c r="A4" s="71" t="s">
        <v>3</v>
      </c>
      <c r="B4" s="71"/>
      <c r="C4" s="89"/>
      <c r="D4" s="90"/>
      <c r="E4" s="90"/>
      <c r="F4" s="90"/>
      <c r="G4" s="90"/>
      <c r="H4" s="90"/>
      <c r="I4" s="91"/>
      <c r="J4" s="83" t="s">
        <v>4</v>
      </c>
      <c r="K4" s="84"/>
      <c r="L4" s="85"/>
      <c r="M4" s="58"/>
      <c r="N4" s="58"/>
      <c r="O4" s="58"/>
      <c r="P4" s="2"/>
    </row>
    <row r="5" spans="1:17">
      <c r="A5" s="79" t="s">
        <v>5</v>
      </c>
      <c r="B5" s="79"/>
      <c r="C5" s="93">
        <f ca="1">TODAY()</f>
        <v>45400</v>
      </c>
      <c r="D5" s="94"/>
      <c r="E5" s="94"/>
      <c r="F5" s="94"/>
      <c r="G5" s="94"/>
      <c r="H5" s="94"/>
      <c r="I5" s="95"/>
      <c r="J5" s="80" t="s">
        <v>6</v>
      </c>
      <c r="K5" s="81"/>
      <c r="L5" s="82"/>
      <c r="M5" s="59"/>
      <c r="N5" s="59"/>
      <c r="O5" s="59"/>
      <c r="P5" s="3"/>
    </row>
    <row r="6" spans="1:17" ht="16.5" thickBot="1">
      <c r="A6" s="78" t="s">
        <v>7</v>
      </c>
      <c r="B6" s="78"/>
      <c r="C6" s="86"/>
      <c r="D6" s="87"/>
      <c r="E6" s="87"/>
      <c r="F6" s="87"/>
      <c r="G6" s="87"/>
      <c r="H6" s="87"/>
      <c r="I6" s="88"/>
      <c r="J6" s="92"/>
      <c r="K6" s="92"/>
      <c r="L6" s="92"/>
      <c r="M6" s="92"/>
      <c r="N6" s="92"/>
      <c r="O6" s="92"/>
      <c r="P6" s="4"/>
    </row>
    <row r="7" spans="1:17" ht="16.5" thickBot="1">
      <c r="A7" s="52" t="s">
        <v>8</v>
      </c>
      <c r="B7" s="53" t="s">
        <v>9</v>
      </c>
      <c r="C7" s="35" t="s">
        <v>10</v>
      </c>
      <c r="D7" s="35" t="s">
        <v>11</v>
      </c>
      <c r="E7" s="35" t="s">
        <v>12</v>
      </c>
      <c r="F7" s="35" t="s">
        <v>13</v>
      </c>
      <c r="G7" s="35" t="s">
        <v>14</v>
      </c>
      <c r="H7" s="35" t="s">
        <v>15</v>
      </c>
      <c r="I7" s="35" t="s">
        <v>16</v>
      </c>
      <c r="J7" s="35" t="s">
        <v>17</v>
      </c>
      <c r="K7" s="35" t="s">
        <v>18</v>
      </c>
      <c r="L7" s="35" t="s">
        <v>19</v>
      </c>
      <c r="M7" s="35" t="s">
        <v>20</v>
      </c>
      <c r="N7" s="35" t="s">
        <v>21</v>
      </c>
      <c r="O7" s="36" t="s">
        <v>22</v>
      </c>
      <c r="Q7" s="5"/>
    </row>
    <row r="8" spans="1:17" ht="15" customHeight="1">
      <c r="A8" s="31">
        <v>1.1000000000000001</v>
      </c>
      <c r="B8" s="26" t="s">
        <v>23</v>
      </c>
      <c r="C8" s="6"/>
      <c r="D8" s="28"/>
      <c r="E8" s="28"/>
      <c r="F8" s="29">
        <f>E8-D8</f>
        <v>0</v>
      </c>
      <c r="G8" s="29"/>
      <c r="H8" s="30"/>
      <c r="I8" s="6"/>
      <c r="J8" s="6" t="e">
        <f>IF(G8&gt;F8, C8, G8/F8*C8)</f>
        <v>#DIV/0!</v>
      </c>
      <c r="K8" s="6">
        <f>H8*C8</f>
        <v>0</v>
      </c>
      <c r="L8" s="6">
        <f>K8-I8</f>
        <v>0</v>
      </c>
      <c r="M8" s="6" t="e">
        <f>K8-J8</f>
        <v>#DIV/0!</v>
      </c>
      <c r="N8" s="7" t="e">
        <f>K8/I8</f>
        <v>#DIV/0!</v>
      </c>
      <c r="O8" s="32" t="e">
        <f>K8/J8</f>
        <v>#DIV/0!</v>
      </c>
    </row>
    <row r="9" spans="1:17" ht="15" customHeight="1">
      <c r="A9" s="31">
        <v>1.2</v>
      </c>
      <c r="B9" s="26" t="s">
        <v>24</v>
      </c>
      <c r="C9" s="6"/>
      <c r="D9" s="28"/>
      <c r="E9" s="28"/>
      <c r="F9" s="29">
        <f t="shared" ref="F9:F13" si="0">E9-D9</f>
        <v>0</v>
      </c>
      <c r="G9" s="29"/>
      <c r="H9" s="30"/>
      <c r="I9" s="6"/>
      <c r="J9" s="6" t="e">
        <f t="shared" ref="J9:J13" si="1">IF(G9&gt;F9, C9, G9/F9*C9)</f>
        <v>#DIV/0!</v>
      </c>
      <c r="K9" s="6">
        <f t="shared" ref="K9:K13" si="2">H9*C9</f>
        <v>0</v>
      </c>
      <c r="L9" s="6">
        <f t="shared" ref="L9:L13" si="3">K9-I9</f>
        <v>0</v>
      </c>
      <c r="M9" s="6" t="e">
        <f t="shared" ref="M9:M13" si="4">K9-J9</f>
        <v>#DIV/0!</v>
      </c>
      <c r="N9" s="7" t="e">
        <f t="shared" ref="N9:N13" si="5">K9/I9</f>
        <v>#DIV/0!</v>
      </c>
      <c r="O9" s="32" t="e">
        <f t="shared" ref="O9:O13" si="6">K9/J9</f>
        <v>#DIV/0!</v>
      </c>
    </row>
    <row r="10" spans="1:17" ht="15" customHeight="1">
      <c r="A10" s="31">
        <v>1.3</v>
      </c>
      <c r="B10" s="26" t="s">
        <v>25</v>
      </c>
      <c r="C10" s="6"/>
      <c r="D10" s="28"/>
      <c r="E10" s="28"/>
      <c r="F10" s="29">
        <f t="shared" si="0"/>
        <v>0</v>
      </c>
      <c r="G10" s="29"/>
      <c r="H10" s="30"/>
      <c r="I10" s="6"/>
      <c r="J10" s="6" t="e">
        <f t="shared" si="1"/>
        <v>#DIV/0!</v>
      </c>
      <c r="K10" s="6">
        <f t="shared" si="2"/>
        <v>0</v>
      </c>
      <c r="L10" s="6">
        <f t="shared" si="3"/>
        <v>0</v>
      </c>
      <c r="M10" s="6" t="e">
        <f t="shared" si="4"/>
        <v>#DIV/0!</v>
      </c>
      <c r="N10" s="7" t="e">
        <f t="shared" si="5"/>
        <v>#DIV/0!</v>
      </c>
      <c r="O10" s="32" t="e">
        <f t="shared" si="6"/>
        <v>#DIV/0!</v>
      </c>
    </row>
    <row r="11" spans="1:17" ht="15" customHeight="1">
      <c r="A11" s="31">
        <v>1.4</v>
      </c>
      <c r="B11" s="26" t="s">
        <v>26</v>
      </c>
      <c r="C11" s="6"/>
      <c r="D11" s="28"/>
      <c r="E11" s="28"/>
      <c r="F11" s="29">
        <f t="shared" si="0"/>
        <v>0</v>
      </c>
      <c r="G11" s="29"/>
      <c r="H11" s="30"/>
      <c r="I11" s="6"/>
      <c r="J11" s="6" t="e">
        <f t="shared" si="1"/>
        <v>#DIV/0!</v>
      </c>
      <c r="K11" s="6">
        <f t="shared" si="2"/>
        <v>0</v>
      </c>
      <c r="L11" s="6">
        <f t="shared" si="3"/>
        <v>0</v>
      </c>
      <c r="M11" s="6" t="e">
        <f t="shared" si="4"/>
        <v>#DIV/0!</v>
      </c>
      <c r="N11" s="7" t="e">
        <f t="shared" si="5"/>
        <v>#DIV/0!</v>
      </c>
      <c r="O11" s="32" t="e">
        <f t="shared" si="6"/>
        <v>#DIV/0!</v>
      </c>
    </row>
    <row r="12" spans="1:17" ht="15" customHeight="1">
      <c r="A12" s="31">
        <v>1.5</v>
      </c>
      <c r="B12" s="26" t="s">
        <v>27</v>
      </c>
      <c r="C12" s="6"/>
      <c r="D12" s="28"/>
      <c r="E12" s="28"/>
      <c r="F12" s="29">
        <f t="shared" si="0"/>
        <v>0</v>
      </c>
      <c r="G12" s="29"/>
      <c r="H12" s="30"/>
      <c r="I12" s="6"/>
      <c r="J12" s="6" t="e">
        <f t="shared" si="1"/>
        <v>#DIV/0!</v>
      </c>
      <c r="K12" s="6">
        <f t="shared" si="2"/>
        <v>0</v>
      </c>
      <c r="L12" s="6">
        <f t="shared" si="3"/>
        <v>0</v>
      </c>
      <c r="M12" s="6" t="e">
        <f>K12-J12</f>
        <v>#DIV/0!</v>
      </c>
      <c r="N12" s="7" t="e">
        <f t="shared" si="5"/>
        <v>#DIV/0!</v>
      </c>
      <c r="O12" s="32" t="e">
        <f t="shared" si="6"/>
        <v>#DIV/0!</v>
      </c>
      <c r="P12"/>
    </row>
    <row r="13" spans="1:17" ht="15" customHeight="1">
      <c r="A13" s="42">
        <v>1.6</v>
      </c>
      <c r="B13" s="43" t="s">
        <v>28</v>
      </c>
      <c r="C13" s="39"/>
      <c r="D13" s="44"/>
      <c r="E13" s="44"/>
      <c r="F13" s="45">
        <f t="shared" si="0"/>
        <v>0</v>
      </c>
      <c r="G13" s="45"/>
      <c r="H13" s="46"/>
      <c r="I13" s="39"/>
      <c r="J13" s="39" t="e">
        <f t="shared" si="1"/>
        <v>#DIV/0!</v>
      </c>
      <c r="K13" s="39">
        <f t="shared" si="2"/>
        <v>0</v>
      </c>
      <c r="L13" s="39">
        <f t="shared" si="3"/>
        <v>0</v>
      </c>
      <c r="M13" s="39" t="e">
        <f t="shared" si="4"/>
        <v>#DIV/0!</v>
      </c>
      <c r="N13" s="40" t="e">
        <f t="shared" si="5"/>
        <v>#DIV/0!</v>
      </c>
      <c r="O13" s="41" t="e">
        <f t="shared" si="6"/>
        <v>#DIV/0!</v>
      </c>
    </row>
    <row r="14" spans="1:17" ht="15" customHeight="1" thickBot="1">
      <c r="A14" s="65" t="s">
        <v>29</v>
      </c>
      <c r="B14" s="66"/>
      <c r="C14" s="8">
        <f>SUM(C8:C13)</f>
        <v>0</v>
      </c>
      <c r="D14" s="8"/>
      <c r="E14" s="8"/>
      <c r="F14" s="24"/>
      <c r="G14" s="24"/>
      <c r="H14" s="24"/>
      <c r="I14" s="8">
        <f t="shared" ref="I14:K14" si="7">SUM(I8:I13)</f>
        <v>0</v>
      </c>
      <c r="J14" s="8" t="e">
        <f>SUM(J8:J13)</f>
        <v>#DIV/0!</v>
      </c>
      <c r="K14" s="8">
        <f t="shared" si="7"/>
        <v>0</v>
      </c>
      <c r="L14" s="8">
        <f>SUM(L8:L13)</f>
        <v>0</v>
      </c>
      <c r="M14" s="8" t="e">
        <f>SUM(M8:M13)</f>
        <v>#DIV/0!</v>
      </c>
      <c r="N14" s="9" t="e">
        <f>K14/I14</f>
        <v>#DIV/0!</v>
      </c>
      <c r="O14" s="21" t="e">
        <f>K14/J14</f>
        <v>#DIV/0!</v>
      </c>
    </row>
    <row r="15" spans="1:17" ht="20.100000000000001" customHeight="1">
      <c r="A15" s="10" t="s">
        <v>30</v>
      </c>
      <c r="B15" s="11"/>
      <c r="C15" s="11"/>
      <c r="D15" s="11"/>
      <c r="E15" s="11"/>
      <c r="F15" s="11"/>
      <c r="G15" s="23"/>
      <c r="H15" s="23"/>
      <c r="I15" s="23"/>
      <c r="J15" s="11"/>
      <c r="K15" s="11"/>
      <c r="L15" s="11"/>
      <c r="M15" s="11"/>
      <c r="N15" s="11"/>
      <c r="O15" s="11"/>
      <c r="P15" s="12"/>
    </row>
    <row r="16" spans="1:17" ht="20.100000000000001" customHeight="1" thickBot="1">
      <c r="A16" s="33" t="s">
        <v>8</v>
      </c>
      <c r="B16" s="34" t="s">
        <v>9</v>
      </c>
      <c r="C16" s="35" t="s">
        <v>10</v>
      </c>
      <c r="D16" s="35" t="s">
        <v>11</v>
      </c>
      <c r="E16" s="35" t="s">
        <v>12</v>
      </c>
      <c r="F16" s="35" t="s">
        <v>13</v>
      </c>
      <c r="G16" s="35" t="s">
        <v>14</v>
      </c>
      <c r="H16" s="35" t="s">
        <v>15</v>
      </c>
      <c r="I16" s="35" t="s">
        <v>16</v>
      </c>
      <c r="J16" s="35" t="s">
        <v>17</v>
      </c>
      <c r="K16" s="35" t="s">
        <v>18</v>
      </c>
      <c r="L16" s="35" t="s">
        <v>19</v>
      </c>
      <c r="M16" s="35" t="s">
        <v>20</v>
      </c>
      <c r="N16" s="35" t="s">
        <v>21</v>
      </c>
      <c r="O16" s="36" t="s">
        <v>22</v>
      </c>
      <c r="P16" s="12"/>
    </row>
    <row r="17" spans="1:16" ht="15" customHeight="1">
      <c r="A17" s="31">
        <v>2.1</v>
      </c>
      <c r="B17" s="26" t="s">
        <v>31</v>
      </c>
      <c r="C17" s="6"/>
      <c r="D17" s="28"/>
      <c r="E17" s="28"/>
      <c r="F17" s="29">
        <f>E17-D17</f>
        <v>0</v>
      </c>
      <c r="G17" s="29"/>
      <c r="H17" s="30"/>
      <c r="I17" s="6"/>
      <c r="J17" s="6" t="e">
        <f>IF(G17&gt;F17, C17, G17/F17*C17)</f>
        <v>#DIV/0!</v>
      </c>
      <c r="K17" s="6">
        <f>H17*C17</f>
        <v>0</v>
      </c>
      <c r="L17" s="6">
        <f>K17-I17</f>
        <v>0</v>
      </c>
      <c r="M17" s="6" t="e">
        <f>K17-J17</f>
        <v>#DIV/0!</v>
      </c>
      <c r="N17" s="7" t="e">
        <f>K17/I17</f>
        <v>#DIV/0!</v>
      </c>
      <c r="O17" s="32" t="e">
        <f>K17/J17</f>
        <v>#DIV/0!</v>
      </c>
    </row>
    <row r="18" spans="1:16" ht="15" customHeight="1">
      <c r="A18" s="31">
        <f>A17+0.1</f>
        <v>2.2000000000000002</v>
      </c>
      <c r="B18" s="26" t="s">
        <v>32</v>
      </c>
      <c r="C18" s="6"/>
      <c r="D18" s="28"/>
      <c r="E18" s="28"/>
      <c r="F18" s="29">
        <f t="shared" ref="F18:F22" si="8">E18-D18</f>
        <v>0</v>
      </c>
      <c r="G18" s="29"/>
      <c r="H18" s="30"/>
      <c r="I18" s="6"/>
      <c r="J18" s="6" t="e">
        <f t="shared" ref="J18:J22" si="9">IF(G18&gt;F18, C18, G18/F18*C18)</f>
        <v>#DIV/0!</v>
      </c>
      <c r="K18" s="6">
        <f t="shared" ref="K18:K22" si="10">H18*C18</f>
        <v>0</v>
      </c>
      <c r="L18" s="6">
        <f t="shared" ref="L18:L22" si="11">K18-I18</f>
        <v>0</v>
      </c>
      <c r="M18" s="6" t="e">
        <f t="shared" ref="M18:M20" si="12">K18-J18</f>
        <v>#DIV/0!</v>
      </c>
      <c r="N18" s="7" t="e">
        <f t="shared" ref="N18:N22" si="13">K18/I18</f>
        <v>#DIV/0!</v>
      </c>
      <c r="O18" s="32" t="e">
        <f t="shared" ref="O18:O22" si="14">K18/J18</f>
        <v>#DIV/0!</v>
      </c>
    </row>
    <row r="19" spans="1:16" ht="15" customHeight="1">
      <c r="A19" s="31">
        <f>A18+0.1</f>
        <v>2.3000000000000003</v>
      </c>
      <c r="B19" s="26" t="s">
        <v>33</v>
      </c>
      <c r="C19" s="6"/>
      <c r="D19" s="28"/>
      <c r="E19" s="28"/>
      <c r="F19" s="29">
        <f t="shared" si="8"/>
        <v>0</v>
      </c>
      <c r="G19" s="29"/>
      <c r="H19" s="30"/>
      <c r="I19" s="6"/>
      <c r="J19" s="6" t="e">
        <f t="shared" si="9"/>
        <v>#DIV/0!</v>
      </c>
      <c r="K19" s="6">
        <f t="shared" si="10"/>
        <v>0</v>
      </c>
      <c r="L19" s="6">
        <f t="shared" si="11"/>
        <v>0</v>
      </c>
      <c r="M19" s="6" t="e">
        <f t="shared" si="12"/>
        <v>#DIV/0!</v>
      </c>
      <c r="N19" s="7" t="e">
        <f t="shared" si="13"/>
        <v>#DIV/0!</v>
      </c>
      <c r="O19" s="32" t="e">
        <f t="shared" si="14"/>
        <v>#DIV/0!</v>
      </c>
    </row>
    <row r="20" spans="1:16" ht="15" customHeight="1">
      <c r="A20" s="31">
        <f>A19+0.1</f>
        <v>2.4000000000000004</v>
      </c>
      <c r="B20" s="26" t="s">
        <v>34</v>
      </c>
      <c r="C20" s="6"/>
      <c r="D20" s="28"/>
      <c r="E20" s="28"/>
      <c r="F20" s="29">
        <f t="shared" si="8"/>
        <v>0</v>
      </c>
      <c r="G20" s="29"/>
      <c r="H20" s="30"/>
      <c r="I20" s="6"/>
      <c r="J20" s="6" t="e">
        <f t="shared" si="9"/>
        <v>#DIV/0!</v>
      </c>
      <c r="K20" s="6">
        <f t="shared" si="10"/>
        <v>0</v>
      </c>
      <c r="L20" s="6">
        <f t="shared" si="11"/>
        <v>0</v>
      </c>
      <c r="M20" s="6" t="e">
        <f t="shared" si="12"/>
        <v>#DIV/0!</v>
      </c>
      <c r="N20" s="7" t="e">
        <f t="shared" si="13"/>
        <v>#DIV/0!</v>
      </c>
      <c r="O20" s="32" t="e">
        <f t="shared" si="14"/>
        <v>#DIV/0!</v>
      </c>
    </row>
    <row r="21" spans="1:16" ht="15" customHeight="1">
      <c r="A21" s="31">
        <f>A20+0.1</f>
        <v>2.5000000000000004</v>
      </c>
      <c r="B21" s="26" t="s">
        <v>35</v>
      </c>
      <c r="C21" s="6"/>
      <c r="D21" s="28"/>
      <c r="E21" s="28"/>
      <c r="F21" s="29">
        <f t="shared" si="8"/>
        <v>0</v>
      </c>
      <c r="G21" s="29"/>
      <c r="H21" s="30"/>
      <c r="I21" s="6"/>
      <c r="J21" s="6" t="e">
        <f t="shared" si="9"/>
        <v>#DIV/0!</v>
      </c>
      <c r="K21" s="6">
        <f t="shared" si="10"/>
        <v>0</v>
      </c>
      <c r="L21" s="6">
        <f t="shared" si="11"/>
        <v>0</v>
      </c>
      <c r="M21" s="6" t="e">
        <f>K21-J21</f>
        <v>#DIV/0!</v>
      </c>
      <c r="N21" s="7" t="e">
        <f t="shared" si="13"/>
        <v>#DIV/0!</v>
      </c>
      <c r="O21" s="32" t="e">
        <f t="shared" si="14"/>
        <v>#DIV/0!</v>
      </c>
    </row>
    <row r="22" spans="1:16" ht="15" customHeight="1">
      <c r="A22" s="31">
        <v>2.6</v>
      </c>
      <c r="B22" s="26" t="s">
        <v>36</v>
      </c>
      <c r="C22" s="6"/>
      <c r="D22" s="28"/>
      <c r="E22" s="28"/>
      <c r="F22" s="29">
        <f t="shared" si="8"/>
        <v>0</v>
      </c>
      <c r="G22" s="29"/>
      <c r="H22" s="30"/>
      <c r="I22" s="6"/>
      <c r="J22" s="6" t="e">
        <f t="shared" si="9"/>
        <v>#DIV/0!</v>
      </c>
      <c r="K22" s="6">
        <f t="shared" si="10"/>
        <v>0</v>
      </c>
      <c r="L22" s="6">
        <f t="shared" si="11"/>
        <v>0</v>
      </c>
      <c r="M22" s="6" t="e">
        <f t="shared" ref="M22" si="15">K22-J22</f>
        <v>#DIV/0!</v>
      </c>
      <c r="N22" s="7" t="e">
        <f t="shared" si="13"/>
        <v>#DIV/0!</v>
      </c>
      <c r="O22" s="32" t="e">
        <f t="shared" si="14"/>
        <v>#DIV/0!</v>
      </c>
    </row>
    <row r="23" spans="1:16" ht="15" customHeight="1">
      <c r="A23" s="51">
        <v>2.7</v>
      </c>
      <c r="B23" s="27" t="s">
        <v>37</v>
      </c>
      <c r="C23" s="6"/>
      <c r="D23" s="28"/>
      <c r="E23" s="28"/>
      <c r="F23" s="29">
        <f t="shared" ref="F23" si="16">E23-D23</f>
        <v>0</v>
      </c>
      <c r="G23" s="29"/>
      <c r="H23" s="30"/>
      <c r="I23" s="6"/>
      <c r="J23" s="6" t="e">
        <f t="shared" ref="J23" si="17">IF(G23&gt;F23, C23, G23/F23*C23)</f>
        <v>#DIV/0!</v>
      </c>
      <c r="K23" s="6">
        <f t="shared" ref="K23" si="18">H23*C23</f>
        <v>0</v>
      </c>
      <c r="L23" s="6">
        <f t="shared" ref="L23" si="19">K23-I23</f>
        <v>0</v>
      </c>
      <c r="M23" s="6" t="e">
        <f t="shared" ref="M23" si="20">K23-J23</f>
        <v>#DIV/0!</v>
      </c>
      <c r="N23" s="7" t="e">
        <f t="shared" ref="N23" si="21">K23/I23</f>
        <v>#DIV/0!</v>
      </c>
      <c r="O23" s="32" t="e">
        <f t="shared" ref="O23" si="22">K23/J23</f>
        <v>#DIV/0!</v>
      </c>
    </row>
    <row r="24" spans="1:16" ht="15" customHeight="1" thickBot="1">
      <c r="A24" s="60" t="s">
        <v>29</v>
      </c>
      <c r="B24" s="61"/>
      <c r="C24" s="48">
        <f>SUM(C17:C23)</f>
        <v>0</v>
      </c>
      <c r="D24" s="48"/>
      <c r="E24" s="48"/>
      <c r="F24" s="48"/>
      <c r="G24" s="48"/>
      <c r="H24" s="48"/>
      <c r="I24" s="48">
        <f>SUM(I17:I23)</f>
        <v>0</v>
      </c>
      <c r="J24" s="48" t="e">
        <f t="shared" ref="J24:M24" si="23">SUM(J17:J23)</f>
        <v>#DIV/0!</v>
      </c>
      <c r="K24" s="48">
        <f t="shared" si="23"/>
        <v>0</v>
      </c>
      <c r="L24" s="48">
        <f t="shared" si="23"/>
        <v>0</v>
      </c>
      <c r="M24" s="48" t="e">
        <f t="shared" si="23"/>
        <v>#DIV/0!</v>
      </c>
      <c r="N24" s="49" t="e">
        <f>K24/I24</f>
        <v>#DIV/0!</v>
      </c>
      <c r="O24" s="50" t="e">
        <f>K24/J24</f>
        <v>#DIV/0!</v>
      </c>
    </row>
    <row r="25" spans="1:16" ht="20.100000000000001" customHeight="1">
      <c r="A25" s="10" t="s">
        <v>38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</row>
    <row r="26" spans="1:16" ht="16.5" thickBot="1">
      <c r="A26" s="52" t="s">
        <v>8</v>
      </c>
      <c r="B26" s="53" t="s">
        <v>9</v>
      </c>
      <c r="C26" s="35" t="s">
        <v>10</v>
      </c>
      <c r="D26" s="35" t="s">
        <v>11</v>
      </c>
      <c r="E26" s="35" t="s">
        <v>12</v>
      </c>
      <c r="F26" s="35" t="s">
        <v>13</v>
      </c>
      <c r="G26" s="35" t="s">
        <v>14</v>
      </c>
      <c r="H26" s="35" t="s">
        <v>15</v>
      </c>
      <c r="I26" s="35" t="s">
        <v>16</v>
      </c>
      <c r="J26" s="35" t="s">
        <v>17</v>
      </c>
      <c r="K26" s="35" t="s">
        <v>18</v>
      </c>
      <c r="L26" s="35" t="s">
        <v>19</v>
      </c>
      <c r="M26" s="35" t="s">
        <v>20</v>
      </c>
      <c r="N26" s="35" t="s">
        <v>21</v>
      </c>
      <c r="O26" s="36" t="s">
        <v>22</v>
      </c>
      <c r="P26" s="12"/>
    </row>
    <row r="27" spans="1:16" ht="15" customHeight="1">
      <c r="A27" s="31">
        <v>3.1</v>
      </c>
      <c r="B27" s="26" t="s">
        <v>39</v>
      </c>
      <c r="C27" s="6"/>
      <c r="D27" s="28"/>
      <c r="E27" s="28"/>
      <c r="F27" s="29">
        <f>E27-D27</f>
        <v>0</v>
      </c>
      <c r="G27" s="29"/>
      <c r="H27" s="30"/>
      <c r="I27" s="6"/>
      <c r="J27" s="6" t="e">
        <f>IF(G27&gt;F27, C27, G27/F27*C27)</f>
        <v>#DIV/0!</v>
      </c>
      <c r="K27" s="6">
        <f>H27*C27</f>
        <v>0</v>
      </c>
      <c r="L27" s="6">
        <f>K27-I27</f>
        <v>0</v>
      </c>
      <c r="M27" s="6" t="e">
        <f>K27-J27</f>
        <v>#DIV/0!</v>
      </c>
      <c r="N27" s="7" t="e">
        <f>K27/I27</f>
        <v>#DIV/0!</v>
      </c>
      <c r="O27" s="32" t="e">
        <f>K27/J27</f>
        <v>#DIV/0!</v>
      </c>
    </row>
    <row r="28" spans="1:16" ht="15" customHeight="1">
      <c r="A28" s="31">
        <f t="shared" ref="A28:A35" si="24">A27+0.1</f>
        <v>3.2</v>
      </c>
      <c r="B28" s="26" t="s">
        <v>40</v>
      </c>
      <c r="C28" s="6"/>
      <c r="D28" s="28"/>
      <c r="E28" s="28"/>
      <c r="F28" s="29">
        <f t="shared" ref="F28:F33" si="25">E28-D28</f>
        <v>0</v>
      </c>
      <c r="G28" s="29"/>
      <c r="H28" s="30"/>
      <c r="I28" s="6"/>
      <c r="J28" s="6" t="e">
        <f t="shared" ref="J28:J33" si="26">IF(G28&gt;F28, C28, G28/F28*C28)</f>
        <v>#DIV/0!</v>
      </c>
      <c r="K28" s="6">
        <f t="shared" ref="K28:K33" si="27">H28*C28</f>
        <v>0</v>
      </c>
      <c r="L28" s="6">
        <f t="shared" ref="L28:L33" si="28">K28-I28</f>
        <v>0</v>
      </c>
      <c r="M28" s="6" t="e">
        <f t="shared" ref="M28:M30" si="29">K28-J28</f>
        <v>#DIV/0!</v>
      </c>
      <c r="N28" s="7" t="e">
        <f t="shared" ref="N28:N33" si="30">K28/I28</f>
        <v>#DIV/0!</v>
      </c>
      <c r="O28" s="32" t="e">
        <f t="shared" ref="O28:O33" si="31">K28/J28</f>
        <v>#DIV/0!</v>
      </c>
    </row>
    <row r="29" spans="1:16" ht="15" customHeight="1">
      <c r="A29" s="31">
        <f t="shared" si="24"/>
        <v>3.3000000000000003</v>
      </c>
      <c r="B29" s="26" t="s">
        <v>41</v>
      </c>
      <c r="C29" s="6"/>
      <c r="D29" s="28"/>
      <c r="E29" s="28"/>
      <c r="F29" s="29">
        <f t="shared" si="25"/>
        <v>0</v>
      </c>
      <c r="G29" s="29"/>
      <c r="H29" s="30"/>
      <c r="I29" s="6"/>
      <c r="J29" s="6" t="e">
        <f t="shared" si="26"/>
        <v>#DIV/0!</v>
      </c>
      <c r="K29" s="6">
        <f t="shared" si="27"/>
        <v>0</v>
      </c>
      <c r="L29" s="6">
        <f t="shared" si="28"/>
        <v>0</v>
      </c>
      <c r="M29" s="6" t="e">
        <f t="shared" si="29"/>
        <v>#DIV/0!</v>
      </c>
      <c r="N29" s="7" t="e">
        <f t="shared" si="30"/>
        <v>#DIV/0!</v>
      </c>
      <c r="O29" s="32" t="e">
        <f t="shared" si="31"/>
        <v>#DIV/0!</v>
      </c>
    </row>
    <row r="30" spans="1:16" ht="15" customHeight="1">
      <c r="A30" s="31">
        <f t="shared" si="24"/>
        <v>3.4000000000000004</v>
      </c>
      <c r="B30" s="26" t="s">
        <v>42</v>
      </c>
      <c r="C30" s="6"/>
      <c r="D30" s="28"/>
      <c r="E30" s="28"/>
      <c r="F30" s="29">
        <f t="shared" si="25"/>
        <v>0</v>
      </c>
      <c r="G30" s="29"/>
      <c r="H30" s="30"/>
      <c r="I30" s="6"/>
      <c r="J30" s="6" t="e">
        <f t="shared" si="26"/>
        <v>#DIV/0!</v>
      </c>
      <c r="K30" s="6">
        <f t="shared" si="27"/>
        <v>0</v>
      </c>
      <c r="L30" s="6">
        <f t="shared" si="28"/>
        <v>0</v>
      </c>
      <c r="M30" s="6" t="e">
        <f t="shared" si="29"/>
        <v>#DIV/0!</v>
      </c>
      <c r="N30" s="7" t="e">
        <f t="shared" si="30"/>
        <v>#DIV/0!</v>
      </c>
      <c r="O30" s="32" t="e">
        <f t="shared" si="31"/>
        <v>#DIV/0!</v>
      </c>
    </row>
    <row r="31" spans="1:16" ht="15" customHeight="1">
      <c r="A31" s="31">
        <f t="shared" si="24"/>
        <v>3.5000000000000004</v>
      </c>
      <c r="B31" s="26" t="s">
        <v>43</v>
      </c>
      <c r="C31" s="6"/>
      <c r="D31" s="28"/>
      <c r="E31" s="28"/>
      <c r="F31" s="29">
        <f t="shared" si="25"/>
        <v>0</v>
      </c>
      <c r="G31" s="29"/>
      <c r="H31" s="30"/>
      <c r="I31" s="6"/>
      <c r="J31" s="6" t="e">
        <f t="shared" si="26"/>
        <v>#DIV/0!</v>
      </c>
      <c r="K31" s="6">
        <f t="shared" si="27"/>
        <v>0</v>
      </c>
      <c r="L31" s="6">
        <f t="shared" si="28"/>
        <v>0</v>
      </c>
      <c r="M31" s="6" t="e">
        <f>K31-J31</f>
        <v>#DIV/0!</v>
      </c>
      <c r="N31" s="7" t="e">
        <f t="shared" si="30"/>
        <v>#DIV/0!</v>
      </c>
      <c r="O31" s="32" t="e">
        <f t="shared" si="31"/>
        <v>#DIV/0!</v>
      </c>
    </row>
    <row r="32" spans="1:16" ht="15" customHeight="1">
      <c r="A32" s="31">
        <f t="shared" si="24"/>
        <v>3.6000000000000005</v>
      </c>
      <c r="B32" s="26" t="s">
        <v>44</v>
      </c>
      <c r="C32" s="6"/>
      <c r="D32" s="28"/>
      <c r="E32" s="28"/>
      <c r="F32" s="29">
        <f t="shared" si="25"/>
        <v>0</v>
      </c>
      <c r="G32" s="29"/>
      <c r="H32" s="30"/>
      <c r="I32" s="6"/>
      <c r="J32" s="6" t="e">
        <f t="shared" si="26"/>
        <v>#DIV/0!</v>
      </c>
      <c r="K32" s="6">
        <f t="shared" si="27"/>
        <v>0</v>
      </c>
      <c r="L32" s="6">
        <f t="shared" si="28"/>
        <v>0</v>
      </c>
      <c r="M32" s="6" t="e">
        <f t="shared" ref="M32:M33" si="32">K32-J32</f>
        <v>#DIV/0!</v>
      </c>
      <c r="N32" s="7" t="e">
        <f t="shared" si="30"/>
        <v>#DIV/0!</v>
      </c>
      <c r="O32" s="32" t="e">
        <f t="shared" si="31"/>
        <v>#DIV/0!</v>
      </c>
    </row>
    <row r="33" spans="1:16" ht="15" customHeight="1">
      <c r="A33" s="31">
        <f t="shared" si="24"/>
        <v>3.7000000000000006</v>
      </c>
      <c r="B33" s="26" t="s">
        <v>45</v>
      </c>
      <c r="C33" s="6"/>
      <c r="D33" s="28"/>
      <c r="E33" s="28"/>
      <c r="F33" s="29">
        <f t="shared" si="25"/>
        <v>0</v>
      </c>
      <c r="G33" s="29"/>
      <c r="H33" s="30"/>
      <c r="I33" s="6"/>
      <c r="J33" s="6" t="e">
        <f t="shared" si="26"/>
        <v>#DIV/0!</v>
      </c>
      <c r="K33" s="6">
        <f t="shared" si="27"/>
        <v>0</v>
      </c>
      <c r="L33" s="6">
        <f t="shared" si="28"/>
        <v>0</v>
      </c>
      <c r="M33" s="6" t="e">
        <f t="shared" si="32"/>
        <v>#DIV/0!</v>
      </c>
      <c r="N33" s="7" t="e">
        <f t="shared" si="30"/>
        <v>#DIV/0!</v>
      </c>
      <c r="O33" s="32" t="e">
        <f t="shared" si="31"/>
        <v>#DIV/0!</v>
      </c>
    </row>
    <row r="34" spans="1:16" ht="15" customHeight="1">
      <c r="A34" s="31">
        <f t="shared" si="24"/>
        <v>3.8000000000000007</v>
      </c>
      <c r="B34" s="26" t="s">
        <v>46</v>
      </c>
      <c r="C34" s="6"/>
      <c r="D34" s="28"/>
      <c r="E34" s="28"/>
      <c r="F34" s="29">
        <f t="shared" ref="F34:F36" si="33">E34-D34</f>
        <v>0</v>
      </c>
      <c r="G34" s="29"/>
      <c r="H34" s="30"/>
      <c r="I34" s="6"/>
      <c r="J34" s="6" t="e">
        <f t="shared" ref="J34:J36" si="34">IF(G34&gt;F34, C34, G34/F34*C34)</f>
        <v>#DIV/0!</v>
      </c>
      <c r="K34" s="6">
        <f t="shared" ref="K34:K36" si="35">H34*C34</f>
        <v>0</v>
      </c>
      <c r="L34" s="6">
        <f t="shared" ref="L34:L36" si="36">K34-I34</f>
        <v>0</v>
      </c>
      <c r="M34" s="6" t="e">
        <f>K34-J34</f>
        <v>#DIV/0!</v>
      </c>
      <c r="N34" s="7" t="e">
        <f t="shared" ref="N34:N36" si="37">K34/I34</f>
        <v>#DIV/0!</v>
      </c>
      <c r="O34" s="32" t="e">
        <f t="shared" ref="O34:O36" si="38">K34/J34</f>
        <v>#DIV/0!</v>
      </c>
    </row>
    <row r="35" spans="1:16" ht="15" customHeight="1">
      <c r="A35" s="31">
        <f t="shared" si="24"/>
        <v>3.9000000000000008</v>
      </c>
      <c r="B35" s="26" t="s">
        <v>47</v>
      </c>
      <c r="C35" s="6"/>
      <c r="D35" s="28"/>
      <c r="E35" s="28"/>
      <c r="F35" s="29">
        <f t="shared" si="33"/>
        <v>0</v>
      </c>
      <c r="G35" s="29"/>
      <c r="H35" s="30"/>
      <c r="I35" s="6"/>
      <c r="J35" s="6" t="e">
        <f t="shared" si="34"/>
        <v>#DIV/0!</v>
      </c>
      <c r="K35" s="6">
        <f t="shared" si="35"/>
        <v>0</v>
      </c>
      <c r="L35" s="6">
        <f t="shared" si="36"/>
        <v>0</v>
      </c>
      <c r="M35" s="6" t="e">
        <f t="shared" ref="M35:M36" si="39">K35-J35</f>
        <v>#DIV/0!</v>
      </c>
      <c r="N35" s="7" t="e">
        <f t="shared" si="37"/>
        <v>#DIV/0!</v>
      </c>
      <c r="O35" s="32" t="e">
        <f t="shared" si="38"/>
        <v>#DIV/0!</v>
      </c>
    </row>
    <row r="36" spans="1:16" ht="15" customHeight="1">
      <c r="A36" s="47" t="s">
        <v>48</v>
      </c>
      <c r="B36" s="27" t="s">
        <v>37</v>
      </c>
      <c r="C36" s="6"/>
      <c r="D36" s="28"/>
      <c r="E36" s="28"/>
      <c r="F36" s="29">
        <f t="shared" si="33"/>
        <v>0</v>
      </c>
      <c r="G36" s="29"/>
      <c r="H36" s="30"/>
      <c r="I36" s="6"/>
      <c r="J36" s="6" t="e">
        <f t="shared" si="34"/>
        <v>#DIV/0!</v>
      </c>
      <c r="K36" s="6">
        <f t="shared" si="35"/>
        <v>0</v>
      </c>
      <c r="L36" s="6">
        <f t="shared" si="36"/>
        <v>0</v>
      </c>
      <c r="M36" s="6" t="e">
        <f t="shared" si="39"/>
        <v>#DIV/0!</v>
      </c>
      <c r="N36" s="7" t="e">
        <f t="shared" si="37"/>
        <v>#DIV/0!</v>
      </c>
      <c r="O36" s="32" t="e">
        <f t="shared" si="38"/>
        <v>#DIV/0!</v>
      </c>
    </row>
    <row r="37" spans="1:16" ht="15" customHeight="1" thickBot="1">
      <c r="A37" s="60" t="s">
        <v>29</v>
      </c>
      <c r="B37" s="61"/>
      <c r="C37" s="48">
        <f>SUM(C31:C36)</f>
        <v>0</v>
      </c>
      <c r="D37" s="48"/>
      <c r="E37" s="48"/>
      <c r="F37" s="48"/>
      <c r="G37" s="48"/>
      <c r="H37" s="48"/>
      <c r="I37" s="48">
        <f>SUM(I27:I36)</f>
        <v>0</v>
      </c>
      <c r="J37" s="48" t="e">
        <f t="shared" ref="J37:M37" si="40">SUM(J27:J36)</f>
        <v>#DIV/0!</v>
      </c>
      <c r="K37" s="48">
        <f t="shared" si="40"/>
        <v>0</v>
      </c>
      <c r="L37" s="48">
        <f t="shared" si="40"/>
        <v>0</v>
      </c>
      <c r="M37" s="48" t="e">
        <f t="shared" si="40"/>
        <v>#DIV/0!</v>
      </c>
      <c r="N37" s="49" t="e">
        <f>K37/I37</f>
        <v>#DIV/0!</v>
      </c>
      <c r="O37" s="50" t="e">
        <f>K37/J37</f>
        <v>#DIV/0!</v>
      </c>
    </row>
    <row r="38" spans="1:16" ht="20.100000000000001" customHeight="1">
      <c r="A38" s="10" t="s">
        <v>49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/>
    </row>
    <row r="39" spans="1:16" ht="20.100000000000001" customHeight="1" thickBot="1">
      <c r="A39" s="52" t="s">
        <v>8</v>
      </c>
      <c r="B39" s="53" t="s">
        <v>9</v>
      </c>
      <c r="C39" s="35" t="s">
        <v>10</v>
      </c>
      <c r="D39" s="35" t="s">
        <v>11</v>
      </c>
      <c r="E39" s="35" t="s">
        <v>12</v>
      </c>
      <c r="F39" s="35" t="s">
        <v>13</v>
      </c>
      <c r="G39" s="35" t="s">
        <v>14</v>
      </c>
      <c r="H39" s="35" t="s">
        <v>15</v>
      </c>
      <c r="I39" s="35" t="s">
        <v>16</v>
      </c>
      <c r="J39" s="35" t="s">
        <v>17</v>
      </c>
      <c r="K39" s="35" t="s">
        <v>18</v>
      </c>
      <c r="L39" s="35" t="s">
        <v>19</v>
      </c>
      <c r="M39" s="35" t="s">
        <v>20</v>
      </c>
      <c r="N39" s="35" t="s">
        <v>21</v>
      </c>
      <c r="O39" s="36" t="s">
        <v>22</v>
      </c>
      <c r="P39" s="12"/>
    </row>
    <row r="40" spans="1:16" ht="15" customHeight="1">
      <c r="A40" s="42">
        <v>4.0999999999999996</v>
      </c>
      <c r="B40" s="43" t="s">
        <v>50</v>
      </c>
      <c r="C40" s="39"/>
      <c r="D40" s="44"/>
      <c r="E40" s="44"/>
      <c r="F40" s="45">
        <f t="shared" ref="F40" si="41">E40-D40</f>
        <v>0</v>
      </c>
      <c r="G40" s="45"/>
      <c r="H40" s="46"/>
      <c r="I40" s="39"/>
      <c r="J40" s="39" t="e">
        <f t="shared" ref="J40" si="42">IF(G40&gt;F40, C40, G40/F40*C40)</f>
        <v>#DIV/0!</v>
      </c>
      <c r="K40" s="39">
        <f t="shared" ref="K40" si="43">H40*C40</f>
        <v>0</v>
      </c>
      <c r="L40" s="39">
        <f t="shared" ref="L40" si="44">K40-I40</f>
        <v>0</v>
      </c>
      <c r="M40" s="39" t="e">
        <f t="shared" ref="M40" si="45">K40-J40</f>
        <v>#DIV/0!</v>
      </c>
      <c r="N40" s="40" t="e">
        <f t="shared" ref="N40" si="46">K40/I40</f>
        <v>#DIV/0!</v>
      </c>
      <c r="O40" s="41" t="e">
        <f t="shared" ref="O40" si="47">K40/J40</f>
        <v>#DIV/0!</v>
      </c>
    </row>
    <row r="41" spans="1:16" ht="15" customHeight="1" thickBot="1">
      <c r="A41" s="56" t="s">
        <v>29</v>
      </c>
      <c r="B41" s="57"/>
      <c r="C41" s="8">
        <f>SUM(C40)</f>
        <v>0</v>
      </c>
      <c r="D41" s="8"/>
      <c r="E41" s="8"/>
      <c r="F41" s="8"/>
      <c r="G41" s="8"/>
      <c r="H41" s="8"/>
      <c r="I41" s="8">
        <f t="shared" ref="I41:M41" si="48">SUM(I40)</f>
        <v>0</v>
      </c>
      <c r="J41" s="8" t="e">
        <f t="shared" si="48"/>
        <v>#DIV/0!</v>
      </c>
      <c r="K41" s="8">
        <f t="shared" si="48"/>
        <v>0</v>
      </c>
      <c r="L41" s="8">
        <f t="shared" si="48"/>
        <v>0</v>
      </c>
      <c r="M41" s="8" t="e">
        <f t="shared" si="48"/>
        <v>#DIV/0!</v>
      </c>
      <c r="N41" s="9" t="e">
        <f>K41/I41</f>
        <v>#DIV/0!</v>
      </c>
      <c r="O41" s="21" t="e">
        <f>K41/J41</f>
        <v>#DIV/0!</v>
      </c>
    </row>
    <row r="42" spans="1:16" ht="20.100000000000001" customHeight="1">
      <c r="A42" s="10" t="s">
        <v>51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/>
    </row>
    <row r="43" spans="1:16" ht="20.100000000000001" customHeight="1" thickBot="1">
      <c r="A43" s="52" t="s">
        <v>8</v>
      </c>
      <c r="B43" s="53" t="s">
        <v>9</v>
      </c>
      <c r="C43" s="35" t="s">
        <v>10</v>
      </c>
      <c r="D43" s="35" t="s">
        <v>11</v>
      </c>
      <c r="E43" s="35" t="s">
        <v>12</v>
      </c>
      <c r="F43" s="35" t="s">
        <v>13</v>
      </c>
      <c r="G43" s="35" t="s">
        <v>14</v>
      </c>
      <c r="H43" s="35" t="s">
        <v>15</v>
      </c>
      <c r="I43" s="35" t="s">
        <v>16</v>
      </c>
      <c r="J43" s="35" t="s">
        <v>17</v>
      </c>
      <c r="K43" s="35" t="s">
        <v>18</v>
      </c>
      <c r="L43" s="35" t="s">
        <v>19</v>
      </c>
      <c r="M43" s="35" t="s">
        <v>20</v>
      </c>
      <c r="N43" s="35" t="s">
        <v>21</v>
      </c>
      <c r="O43" s="36" t="s">
        <v>22</v>
      </c>
      <c r="P43" s="12"/>
    </row>
    <row r="44" spans="1:16" ht="15" customHeight="1">
      <c r="A44" s="31">
        <v>5.0999999999999996</v>
      </c>
      <c r="B44" s="26" t="s">
        <v>52</v>
      </c>
      <c r="C44" s="6"/>
      <c r="D44" s="28"/>
      <c r="E44" s="28"/>
      <c r="F44" s="6"/>
      <c r="G44" s="6"/>
      <c r="H44" s="6"/>
      <c r="I44" s="6"/>
      <c r="J44" s="6"/>
      <c r="K44" s="6">
        <f>H44*C44</f>
        <v>0</v>
      </c>
      <c r="L44" s="6"/>
      <c r="M44" s="6"/>
      <c r="N44" s="7">
        <f>IFERROR(K44/C44,0)</f>
        <v>0</v>
      </c>
      <c r="O44" s="32">
        <f>IFERROR(K44/#REF!,0)</f>
        <v>0</v>
      </c>
    </row>
    <row r="45" spans="1:16" ht="15" customHeight="1">
      <c r="A45" s="31">
        <v>5.2</v>
      </c>
      <c r="B45" s="26" t="s">
        <v>53</v>
      </c>
      <c r="C45" s="6"/>
      <c r="D45" s="28"/>
      <c r="E45" s="28"/>
      <c r="F45" s="6"/>
      <c r="G45" s="6"/>
      <c r="H45" s="6"/>
      <c r="I45" s="6"/>
      <c r="J45" s="6"/>
      <c r="K45" s="6">
        <f t="shared" ref="K45:K46" si="49">H45*C45</f>
        <v>0</v>
      </c>
      <c r="L45" s="6"/>
      <c r="M45" s="6"/>
      <c r="N45" s="7">
        <f>IFERROR(K45/C45,0)</f>
        <v>0</v>
      </c>
      <c r="O45" s="32">
        <f>IFERROR(K45/#REF!,0)</f>
        <v>0</v>
      </c>
    </row>
    <row r="46" spans="1:16" ht="27.75" customHeight="1">
      <c r="A46" s="42">
        <v>5.3</v>
      </c>
      <c r="B46" s="38" t="s">
        <v>54</v>
      </c>
      <c r="C46" s="39"/>
      <c r="D46" s="44"/>
      <c r="E46" s="44"/>
      <c r="F46" s="39"/>
      <c r="G46" s="39"/>
      <c r="H46" s="39"/>
      <c r="I46" s="39"/>
      <c r="J46" s="39"/>
      <c r="K46" s="39">
        <f t="shared" si="49"/>
        <v>0</v>
      </c>
      <c r="L46" s="39"/>
      <c r="M46" s="39"/>
      <c r="N46" s="40">
        <f>IFERROR(K46/C46,0)</f>
        <v>0</v>
      </c>
      <c r="O46" s="41">
        <f>IFERROR(K46/#REF!,0)</f>
        <v>0</v>
      </c>
    </row>
    <row r="47" spans="1:16" ht="15" customHeight="1" thickBot="1">
      <c r="A47" s="56" t="s">
        <v>29</v>
      </c>
      <c r="B47" s="57"/>
      <c r="C47" s="8">
        <f>SUM(C44:C46)</f>
        <v>0</v>
      </c>
      <c r="D47" s="8"/>
      <c r="E47" s="8"/>
      <c r="F47" s="8"/>
      <c r="G47" s="8"/>
      <c r="H47" s="8"/>
      <c r="I47" s="8">
        <f t="shared" ref="I47:K47" si="50">SUM(I44:I46)</f>
        <v>0</v>
      </c>
      <c r="J47" s="8"/>
      <c r="K47" s="8">
        <f t="shared" si="50"/>
        <v>0</v>
      </c>
      <c r="L47" s="8"/>
      <c r="M47" s="8"/>
      <c r="N47" s="9">
        <f>SUM(N44:N46)</f>
        <v>0</v>
      </c>
      <c r="O47" s="21">
        <f>SUM(O44:O46)</f>
        <v>0</v>
      </c>
    </row>
    <row r="48" spans="1:16" ht="20.100000000000001" customHeight="1">
      <c r="A48" s="10" t="s">
        <v>55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2"/>
    </row>
    <row r="49" spans="1:16" ht="20.100000000000001" customHeight="1" thickBot="1">
      <c r="A49" s="52" t="s">
        <v>8</v>
      </c>
      <c r="B49" s="53" t="s">
        <v>9</v>
      </c>
      <c r="C49" s="35" t="s">
        <v>10</v>
      </c>
      <c r="D49" s="35" t="s">
        <v>11</v>
      </c>
      <c r="E49" s="35" t="s">
        <v>12</v>
      </c>
      <c r="F49" s="35" t="s">
        <v>13</v>
      </c>
      <c r="G49" s="35" t="s">
        <v>14</v>
      </c>
      <c r="H49" s="35" t="s">
        <v>15</v>
      </c>
      <c r="I49" s="35" t="s">
        <v>16</v>
      </c>
      <c r="J49" s="35" t="s">
        <v>17</v>
      </c>
      <c r="K49" s="35" t="s">
        <v>18</v>
      </c>
      <c r="L49" s="35" t="s">
        <v>19</v>
      </c>
      <c r="M49" s="35" t="s">
        <v>20</v>
      </c>
      <c r="N49" s="35" t="s">
        <v>21</v>
      </c>
      <c r="O49" s="36" t="s">
        <v>22</v>
      </c>
      <c r="P49" s="12"/>
    </row>
    <row r="50" spans="1:16">
      <c r="A50" s="31">
        <v>6.1</v>
      </c>
      <c r="B50" s="25"/>
      <c r="C50" s="6"/>
      <c r="D50" s="28"/>
      <c r="E50" s="28"/>
      <c r="F50" s="6"/>
      <c r="G50" s="6"/>
      <c r="H50" s="6"/>
      <c r="I50" s="6"/>
      <c r="J50" s="6"/>
      <c r="K50" s="6">
        <f>H50*C50</f>
        <v>0</v>
      </c>
      <c r="L50" s="6"/>
      <c r="M50" s="6"/>
      <c r="N50" s="7">
        <f t="shared" ref="N50:N58" si="51">IFERROR(K50/C50,0)</f>
        <v>0</v>
      </c>
      <c r="O50" s="32">
        <f>IFERROR(K50/#REF!,0)</f>
        <v>0</v>
      </c>
    </row>
    <row r="51" spans="1:16">
      <c r="A51" s="31">
        <f t="shared" ref="A51:A57" si="52">A50+0.1</f>
        <v>6.1999999999999993</v>
      </c>
      <c r="B51" s="25"/>
      <c r="C51" s="6"/>
      <c r="D51" s="28"/>
      <c r="E51" s="28"/>
      <c r="F51" s="6"/>
      <c r="G51" s="6"/>
      <c r="H51" s="6"/>
      <c r="I51" s="6"/>
      <c r="J51" s="6"/>
      <c r="K51" s="6">
        <f t="shared" ref="K51:K58" si="53">H51*C51</f>
        <v>0</v>
      </c>
      <c r="L51" s="6"/>
      <c r="M51" s="6"/>
      <c r="N51" s="7">
        <f t="shared" si="51"/>
        <v>0</v>
      </c>
      <c r="O51" s="32">
        <f>IFERROR(K51/#REF!,0)</f>
        <v>0</v>
      </c>
    </row>
    <row r="52" spans="1:16">
      <c r="A52" s="31">
        <f t="shared" si="52"/>
        <v>6.2999999999999989</v>
      </c>
      <c r="B52" s="25"/>
      <c r="C52" s="6"/>
      <c r="D52" s="28"/>
      <c r="E52" s="28"/>
      <c r="F52" s="6"/>
      <c r="G52" s="6"/>
      <c r="H52" s="6"/>
      <c r="I52" s="6"/>
      <c r="J52" s="6"/>
      <c r="K52" s="6">
        <f t="shared" si="53"/>
        <v>0</v>
      </c>
      <c r="L52" s="6"/>
      <c r="M52" s="6"/>
      <c r="N52" s="7">
        <f t="shared" si="51"/>
        <v>0</v>
      </c>
      <c r="O52" s="32">
        <f>IFERROR(K52/#REF!,0)</f>
        <v>0</v>
      </c>
    </row>
    <row r="53" spans="1:16">
      <c r="A53" s="31">
        <f t="shared" si="52"/>
        <v>6.3999999999999986</v>
      </c>
      <c r="B53" s="25"/>
      <c r="C53" s="6"/>
      <c r="D53" s="28"/>
      <c r="E53" s="28"/>
      <c r="F53" s="6"/>
      <c r="G53" s="6"/>
      <c r="H53" s="6"/>
      <c r="I53" s="6"/>
      <c r="J53" s="6"/>
      <c r="K53" s="6">
        <f t="shared" si="53"/>
        <v>0</v>
      </c>
      <c r="L53" s="6"/>
      <c r="M53" s="6"/>
      <c r="N53" s="7">
        <f t="shared" si="51"/>
        <v>0</v>
      </c>
      <c r="O53" s="32">
        <f>IFERROR(K53/#REF!,0)</f>
        <v>0</v>
      </c>
    </row>
    <row r="54" spans="1:16">
      <c r="A54" s="31">
        <f t="shared" si="52"/>
        <v>6.4999999999999982</v>
      </c>
      <c r="B54" s="25"/>
      <c r="C54" s="6"/>
      <c r="D54" s="28"/>
      <c r="E54" s="28"/>
      <c r="F54" s="6"/>
      <c r="G54" s="6"/>
      <c r="H54" s="6"/>
      <c r="I54" s="6"/>
      <c r="J54" s="6"/>
      <c r="K54" s="6">
        <f t="shared" si="53"/>
        <v>0</v>
      </c>
      <c r="L54" s="6"/>
      <c r="M54" s="6"/>
      <c r="N54" s="7">
        <f t="shared" si="51"/>
        <v>0</v>
      </c>
      <c r="O54" s="32">
        <f>IFERROR(K54/#REF!,0)</f>
        <v>0</v>
      </c>
    </row>
    <row r="55" spans="1:16">
      <c r="A55" s="31">
        <f t="shared" si="52"/>
        <v>6.5999999999999979</v>
      </c>
      <c r="B55" s="25"/>
      <c r="C55" s="6"/>
      <c r="D55" s="28"/>
      <c r="E55" s="28"/>
      <c r="F55" s="6"/>
      <c r="G55" s="6"/>
      <c r="H55" s="6"/>
      <c r="I55" s="6"/>
      <c r="J55" s="6"/>
      <c r="K55" s="6">
        <f t="shared" si="53"/>
        <v>0</v>
      </c>
      <c r="L55" s="6"/>
      <c r="M55" s="6"/>
      <c r="N55" s="7">
        <f t="shared" si="51"/>
        <v>0</v>
      </c>
      <c r="O55" s="32">
        <f>IFERROR(K55/#REF!,0)</f>
        <v>0</v>
      </c>
    </row>
    <row r="56" spans="1:16">
      <c r="A56" s="31">
        <f t="shared" si="52"/>
        <v>6.6999999999999975</v>
      </c>
      <c r="B56" s="25"/>
      <c r="C56" s="6"/>
      <c r="D56" s="28"/>
      <c r="E56" s="28"/>
      <c r="F56" s="6"/>
      <c r="G56" s="6"/>
      <c r="H56" s="6"/>
      <c r="I56" s="6"/>
      <c r="J56" s="6"/>
      <c r="K56" s="6">
        <f t="shared" si="53"/>
        <v>0</v>
      </c>
      <c r="L56" s="6"/>
      <c r="M56" s="6"/>
      <c r="N56" s="7">
        <f t="shared" si="51"/>
        <v>0</v>
      </c>
      <c r="O56" s="32">
        <f>IFERROR(K56/#REF!,0)</f>
        <v>0</v>
      </c>
    </row>
    <row r="57" spans="1:16">
      <c r="A57" s="31">
        <f t="shared" si="52"/>
        <v>6.7999999999999972</v>
      </c>
      <c r="B57" s="25"/>
      <c r="C57" s="6"/>
      <c r="D57" s="28"/>
      <c r="E57" s="28"/>
      <c r="F57" s="6"/>
      <c r="G57" s="6"/>
      <c r="H57" s="6"/>
      <c r="I57" s="6"/>
      <c r="J57" s="6"/>
      <c r="K57" s="6">
        <f t="shared" si="53"/>
        <v>0</v>
      </c>
      <c r="L57" s="6"/>
      <c r="M57" s="6"/>
      <c r="N57" s="7">
        <f t="shared" si="51"/>
        <v>0</v>
      </c>
      <c r="O57" s="32">
        <f>IFERROR(K57/#REF!,0)</f>
        <v>0</v>
      </c>
    </row>
    <row r="58" spans="1:16">
      <c r="A58" s="37">
        <v>6.9</v>
      </c>
      <c r="B58" s="38"/>
      <c r="C58" s="39"/>
      <c r="D58" s="44"/>
      <c r="E58" s="44"/>
      <c r="F58" s="39"/>
      <c r="G58" s="39"/>
      <c r="H58" s="39"/>
      <c r="I58" s="39"/>
      <c r="J58" s="39"/>
      <c r="K58" s="39">
        <f t="shared" si="53"/>
        <v>0</v>
      </c>
      <c r="L58" s="39"/>
      <c r="M58" s="39"/>
      <c r="N58" s="40">
        <f t="shared" si="51"/>
        <v>0</v>
      </c>
      <c r="O58" s="41">
        <f>IFERROR(K58/#REF!,0)</f>
        <v>0</v>
      </c>
    </row>
    <row r="59" spans="1:16" ht="15" customHeight="1">
      <c r="A59" s="56" t="s">
        <v>29</v>
      </c>
      <c r="B59" s="57"/>
      <c r="C59" s="8">
        <f>SUM(C50:C58)</f>
        <v>0</v>
      </c>
      <c r="D59" s="8"/>
      <c r="E59" s="8"/>
      <c r="F59" s="8"/>
      <c r="G59" s="8"/>
      <c r="H59" s="8"/>
      <c r="I59" s="8">
        <f t="shared" ref="I59:K59" si="54">SUM(I50:I58)</f>
        <v>0</v>
      </c>
      <c r="J59" s="8"/>
      <c r="K59" s="8">
        <f t="shared" si="54"/>
        <v>0</v>
      </c>
      <c r="L59" s="8"/>
      <c r="M59" s="8"/>
      <c r="N59" s="9">
        <f>SUM(N56:N58)</f>
        <v>0</v>
      </c>
      <c r="O59" s="21">
        <f>SUM(O56:O58)</f>
        <v>0</v>
      </c>
    </row>
    <row r="60" spans="1:16" ht="20.100000000000001" customHeight="1" thickBot="1">
      <c r="A60" s="54" t="s">
        <v>56</v>
      </c>
      <c r="B60" s="55"/>
      <c r="C60" s="13">
        <f>C59+C47+C41+C37+C24+C14</f>
        <v>0</v>
      </c>
      <c r="D60" s="13"/>
      <c r="E60" s="13"/>
      <c r="F60" s="13"/>
      <c r="G60" s="13"/>
      <c r="H60" s="13"/>
      <c r="I60" s="13">
        <f>I59+I47+I41+I37+I24+I14</f>
        <v>0</v>
      </c>
      <c r="J60" s="13"/>
      <c r="K60" s="13">
        <f>K59+K47+K41+K37+K24+K14</f>
        <v>0</v>
      </c>
      <c r="L60" s="13"/>
      <c r="M60" s="13"/>
      <c r="N60" s="20" t="e">
        <f>N59+N47+N41+N37+N24+N14</f>
        <v>#DIV/0!</v>
      </c>
      <c r="O60" s="22" t="e">
        <f>O59+O47+O41+O37+O24+O14</f>
        <v>#DIV/0!</v>
      </c>
    </row>
    <row r="61" spans="1:16" ht="15" customHeight="1" thickBot="1"/>
    <row r="62" spans="1:16" ht="15" customHeight="1">
      <c r="A62" s="14" t="s">
        <v>57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6">
      <c r="A63" s="16"/>
      <c r="B63" s="17" t="s">
        <v>58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6.5" thickBot="1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7"/>
    </row>
  </sheetData>
  <mergeCells count="24">
    <mergeCell ref="A1:O1"/>
    <mergeCell ref="M3:O3"/>
    <mergeCell ref="A14:B14"/>
    <mergeCell ref="A2:O2"/>
    <mergeCell ref="A3:B3"/>
    <mergeCell ref="A4:B4"/>
    <mergeCell ref="J3:L3"/>
    <mergeCell ref="C3:I3"/>
    <mergeCell ref="A6:B6"/>
    <mergeCell ref="A5:B5"/>
    <mergeCell ref="J5:L5"/>
    <mergeCell ref="J4:L4"/>
    <mergeCell ref="C6:I6"/>
    <mergeCell ref="C4:I4"/>
    <mergeCell ref="J6:O6"/>
    <mergeCell ref="C5:I5"/>
    <mergeCell ref="A60:B60"/>
    <mergeCell ref="A59:B59"/>
    <mergeCell ref="M4:O4"/>
    <mergeCell ref="M5:O5"/>
    <mergeCell ref="A47:B47"/>
    <mergeCell ref="A41:B41"/>
    <mergeCell ref="A37:B37"/>
    <mergeCell ref="A24:B24"/>
  </mergeCells>
  <conditionalFormatting sqref="P1 P61:P1048576 P15:P16 P38:P39 P25:P26 P42:P43 P48:P49">
    <cfRule type="cellIs" dxfId="120" priority="29" operator="greaterThan">
      <formula>1</formula>
    </cfRule>
  </conditionalFormatting>
  <conditionalFormatting sqref="P5:P6">
    <cfRule type="cellIs" dxfId="119" priority="26" operator="greaterThan">
      <formula>1</formula>
    </cfRule>
  </conditionalFormatting>
  <printOptions horizontalCentered="1"/>
  <pageMargins left="0.25" right="0.25" top="0.75" bottom="0.75" header="0.3" footer="0.3"/>
  <pageSetup paperSize="3" scale="56" orientation="landscape" r:id="rId1"/>
  <headerFooter alignWithMargins="0">
    <oddFooter>&amp;LAppendix 05 Ver 1.0 DEC2023&amp;C
&amp;Pof&amp;N</oddFooter>
  </headerFooter>
  <drawing r:id="rId2"/>
  <tableParts count="6"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OP Word" ma:contentTypeID="0x0101006450AF52053E4366878046AAF3AB30AB00A50F4752C5F300488914DDAD9D1BD106" ma:contentTypeVersion="28" ma:contentTypeDescription="Basis of all company Word documents." ma:contentTypeScope="" ma:versionID="f12bf843b25dd7d5f9cbf430232cc3a4">
  <xsd:schema xmlns:xsd="http://www.w3.org/2001/XMLSchema" xmlns:xs="http://www.w3.org/2001/XMLSchema" xmlns:p="http://schemas.microsoft.com/office/2006/metadata/properties" xmlns:ns2="4274811a-11d5-4eaa-8787-9d4e281da33e" xmlns:ns3="d52c1bcd-3b04-4eb2-ad0a-c9cbc65b022d" targetNamespace="http://schemas.microsoft.com/office/2006/metadata/properties" ma:root="true" ma:fieldsID="4170e8a76b8a51932117fe320591f913" ns2:_="" ns3:_="">
    <xsd:import namespace="4274811a-11d5-4eaa-8787-9d4e281da33e"/>
    <xsd:import namespace="d52c1bcd-3b04-4eb2-ad0a-c9cbc65b02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b84c496a5d0b4e848eae240e679f45e7" minOccurs="0"/>
                <xsd:element ref="ns2:TaxCatchAll" minOccurs="0"/>
                <xsd:element ref="ns2:TaxCatchAllLabel" minOccurs="0"/>
                <xsd:element ref="ns2:oaba50052a024fb29595ecca5fbbaa4e" minOccurs="0"/>
                <xsd:element ref="ns2:d4d6d7f2852d41a09afacf0336fedee9" minOccurs="0"/>
                <xsd:element ref="ns2:if2ef2b6bf4346d0a9a60e9784f95a0d" minOccurs="0"/>
                <xsd:element ref="ns2:i7c7954a6da6485baed72bf62adc9a98" minOccurs="0"/>
                <xsd:element ref="ns2:i09ce8ea77e04d5b937fa0a29b257c75" minOccurs="0"/>
                <xsd:element ref="ns2:SIZADate" minOccurs="0"/>
                <xsd:element ref="ns2:SIZASubject" minOccurs="0"/>
                <xsd:element ref="ns2:SIZAAuthor" minOccurs="0"/>
                <xsd:element ref="ns2:c816cc0c51d043a4907164997a81cf13" minOccurs="0"/>
                <xsd:element ref="ns2:leed0c44d2ac42d791805961a1e6b6e0" minOccurs="0"/>
                <xsd:element ref="ns2:SIZARecordsEventDat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4811a-11d5-4eaa-8787-9d4e281da33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84c496a5d0b4e848eae240e679f45e7" ma:index="11" nillable="true" ma:taxonomy="true" ma:internalName="b84c496a5d0b4e848eae240e679f45e7" ma:taxonomyFieldName="SIZADepartment" ma:displayName="Department" ma:default="1;#Public Works|f5ff1673-8fe8-47a7-8483-175fe86087e7" ma:fieldId="{b84c496a-5d0b-4e84-8eae-240e679f45e7}" ma:sspId="fa93b17b-eca5-4df2-9431-61ba77a6f1f7" ma:termSetId="60320ae7-a7b2-4969-932f-f2bb791727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f6f03a6e-0f40-46ee-b7e0-a0961c20f356}" ma:internalName="TaxCatchAll" ma:showField="CatchAllData" ma:web="4274811a-11d5-4eaa-8787-9d4e281da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f6f03a6e-0f40-46ee-b7e0-a0961c20f356}" ma:internalName="TaxCatchAllLabel" ma:readOnly="true" ma:showField="CatchAllDataLabel" ma:web="4274811a-11d5-4eaa-8787-9d4e281da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aba50052a024fb29595ecca5fbbaa4e" ma:index="15" nillable="true" ma:taxonomy="true" ma:internalName="oaba50052a024fb29595ecca5fbbaa4e" ma:taxonomyFieldName="SIZADivision" ma:displayName="Division" ma:default="2;#Water and Wastewater|c5da43d4-8b9f-4238-ac38-7ba5cc40aa91" ma:fieldId="{8aba5005-2a02-4fb2-9595-ecca5fbbaa4e}" ma:sspId="fa93b17b-eca5-4df2-9431-61ba77a6f1f7" ma:termSetId="b837b880-3aa0-41f7-886b-2a1389d41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4d6d7f2852d41a09afacf0336fedee9" ma:index="17" nillable="true" ma:taxonomy="true" ma:internalName="d4d6d7f2852d41a09afacf0336fedee9" ma:taxonomyFieldName="SIZASection" ma:displayName="Section" ma:default="3;#All Sections|d555de2c-76c4-4197-b60b-1a7eb50855b9" ma:fieldId="{d4d6d7f2-852d-41a0-9afa-cf0336fedee9}" ma:sspId="fa93b17b-eca5-4df2-9431-61ba77a6f1f7" ma:termSetId="11c1e720-e982-466a-aacd-09d4c23fd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f2ef2b6bf4346d0a9a60e9784f95a0d" ma:index="19" nillable="true" ma:taxonomy="true" ma:internalName="if2ef2b6bf4346d0a9a60e9784f95a0d" ma:taxonomyFieldName="SIZAService" ma:displayName="Service" ma:readOnly="false" ma:fieldId="{2f2ef2b6-bf43-46d0-a9a6-0e9784f95a0d}" ma:sspId="fa93b17b-eca5-4df2-9431-61ba77a6f1f7" ma:termSetId="b77d1e8a-5db7-483c-9b23-740035cc05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c7954a6da6485baed72bf62adc9a98" ma:index="21" nillable="true" ma:taxonomy="true" ma:internalName="i7c7954a6da6485baed72bf62adc9a98" ma:taxonomyFieldName="SIZADocumentType" ma:displayName="Document Type" ma:readOnly="false" ma:fieldId="{27c7954a-6da6-485b-aed7-2bf62adc9a98}" ma:sspId="fa93b17b-eca5-4df2-9431-61ba77a6f1f7" ma:termSetId="a30e0fc5-ef8a-411d-ac18-85e301421e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09ce8ea77e04d5b937fa0a29b257c75" ma:index="23" nillable="true" ma:taxonomy="true" ma:internalName="i09ce8ea77e04d5b937fa0a29b257c75" ma:taxonomyFieldName="SIZADocumentSubType" ma:displayName="Document SubType" ma:readOnly="false" ma:fieldId="{209ce8ea-77e0-4d5b-937f-a0a29b257c75}" ma:sspId="fa93b17b-eca5-4df2-9431-61ba77a6f1f7" ma:termSetId="9ba2e993-e3a4-40d4-af48-5ac0b9f0db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Date" ma:index="25" nillable="true" ma:displayName="Date" ma:description="The date of the document." ma:internalName="SIZADate" ma:readOnly="false">
      <xsd:simpleType>
        <xsd:restriction base="dms:DateTime"/>
      </xsd:simpleType>
    </xsd:element>
    <xsd:element name="SIZASubject" ma:index="26" nillable="true" ma:displayName="Subject" ma:description="The subject of the document." ma:internalName="SIZASubject" ma:readOnly="false">
      <xsd:simpleType>
        <xsd:restriction base="dms:Text"/>
      </xsd:simpleType>
    </xsd:element>
    <xsd:element name="SIZAAuthor" ma:index="27" nillable="true" ma:displayName="Author" ma:description="The author of the document." ma:internalName="SIZA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816cc0c51d043a4907164997a81cf13" ma:index="28" nillable="true" ma:taxonomy="true" ma:internalName="c816cc0c51d043a4907164997a81cf13" ma:taxonomyFieldName="SIZAKeywords" ma:displayName="Additional Tags" ma:readOnly="false" ma:fieldId="{c816cc0c-51d0-43a4-9071-64997a81cf13}" ma:sspId="fa93b17b-eca5-4df2-9431-61ba77a6f1f7" ma:termSetId="c9229c1c-9cd4-4e27-a7aa-176e35bc2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eed0c44d2ac42d791805961a1e6b6e0" ma:index="30" nillable="true" ma:taxonomy="true" ma:internalName="leed0c44d2ac42d791805961a1e6b6e0" ma:taxonomyFieldName="SIZARecordClassification" ma:displayName="Records Classification" ma:readOnly="false" ma:fieldId="{5eed0c44-d2ac-42d7-9180-5961a1e6b6e0}" ma:sspId="fa93b17b-eca5-4df2-9431-61ba77a6f1f7" ma:termSetId="4de2fedc-4bea-4300-87fb-a9dd50186f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RecordsEventDate" ma:index="32" nillable="true" ma:displayName="Records Event Date" ma:description="Records Event Date" ma:internalName="SIZARecordsEventDate" ma:readOnly="false">
      <xsd:simpleType>
        <xsd:restriction base="dms:DateTime"/>
      </xsd:simple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c1bcd-3b04-4eb2-ad0a-c9cbc65b0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6" nillable="true" ma:displayName="Tags" ma:internalName="MediaServiceAutoTags" ma:readOnly="true">
      <xsd:simpleType>
        <xsd:restriction base="dms:Text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4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aba50052a024fb29595ecca5fbbaa4e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Water and Wastewater</TermName>
          <TermId xmlns="http://schemas.microsoft.com/office/infopath/2007/PartnerControls">c5da43d4-8b9f-4238-ac38-7ba5cc40aa91</TermId>
        </TermInfo>
      </Terms>
    </oaba50052a024fb29595ecca5fbbaa4e>
    <SIZASubject xmlns="4274811a-11d5-4eaa-8787-9d4e281da33e" xsi:nil="true"/>
    <c816cc0c51d043a4907164997a81cf13 xmlns="4274811a-11d5-4eaa-8787-9d4e281da33e">
      <Terms xmlns="http://schemas.microsoft.com/office/infopath/2007/PartnerControls"/>
    </c816cc0c51d043a4907164997a81cf13>
    <leed0c44d2ac42d791805961a1e6b6e0 xmlns="4274811a-11d5-4eaa-8787-9d4e281da33e">
      <Terms xmlns="http://schemas.microsoft.com/office/infopath/2007/PartnerControls"/>
    </leed0c44d2ac42d791805961a1e6b6e0>
    <SIZARecordsEventDate xmlns="4274811a-11d5-4eaa-8787-9d4e281da33e" xsi:nil="true"/>
    <i09ce8ea77e04d5b937fa0a29b257c75 xmlns="4274811a-11d5-4eaa-8787-9d4e281da33e">
      <Terms xmlns="http://schemas.microsoft.com/office/infopath/2007/PartnerControls"/>
    </i09ce8ea77e04d5b937fa0a29b257c75>
    <if2ef2b6bf4346d0a9a60e9784f95a0d xmlns="4274811a-11d5-4eaa-8787-9d4e281da33e">
      <Terms xmlns="http://schemas.microsoft.com/office/infopath/2007/PartnerControls"/>
    </if2ef2b6bf4346d0a9a60e9784f95a0d>
    <i7c7954a6da6485baed72bf62adc9a98 xmlns="4274811a-11d5-4eaa-8787-9d4e281da33e">
      <Terms xmlns="http://schemas.microsoft.com/office/infopath/2007/PartnerControls"/>
    </i7c7954a6da6485baed72bf62adc9a98>
    <TaxCatchAll xmlns="4274811a-11d5-4eaa-8787-9d4e281da33e">
      <Value>3</Value>
      <Value>2</Value>
      <Value>1</Value>
    </TaxCatchAll>
    <SIZAAuthor xmlns="4274811a-11d5-4eaa-8787-9d4e281da33e">
      <UserInfo>
        <DisplayName/>
        <AccountId xsi:nil="true"/>
        <AccountType/>
      </UserInfo>
    </SIZAAuthor>
    <b84c496a5d0b4e848eae240e679f45e7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Works</TermName>
          <TermId xmlns="http://schemas.microsoft.com/office/infopath/2007/PartnerControls">f5ff1673-8fe8-47a7-8483-175fe86087e7</TermId>
        </TermInfo>
      </Terms>
    </b84c496a5d0b4e848eae240e679f45e7>
    <d4d6d7f2852d41a09afacf0336fedee9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 Sections</TermName>
          <TermId xmlns="http://schemas.microsoft.com/office/infopath/2007/PartnerControls">d555de2c-76c4-4197-b60b-1a7eb50855b9</TermId>
        </TermInfo>
      </Terms>
    </d4d6d7f2852d41a09afacf0336fedee9>
    <SIZADate xmlns="4274811a-11d5-4eaa-8787-9d4e281da33e" xsi:nil="true"/>
    <_dlc_DocId xmlns="4274811a-11d5-4eaa-8787-9d4e281da33e">3RFTUQM4F3DM-1771897557-36008</_dlc_DocId>
    <_dlc_DocIdUrl xmlns="4274811a-11d5-4eaa-8787-9d4e281da33e">
      <Url>https://peelregionca.sharepoint.com/teams/ext-S199/_layouts/15/DocIdRedir.aspx?ID=3RFTUQM4F3DM-1771897557-36008</Url>
      <Description>3RFTUQM4F3DM-1771897557-36008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9CCA694-07FC-44F5-AE40-DA7E7C1C5428}"/>
</file>

<file path=customXml/itemProps2.xml><?xml version="1.0" encoding="utf-8"?>
<ds:datastoreItem xmlns:ds="http://schemas.openxmlformats.org/officeDocument/2006/customXml" ds:itemID="{F2786D50-2CE0-4322-B978-C1ED2C9C71F0}"/>
</file>

<file path=customXml/itemProps3.xml><?xml version="1.0" encoding="utf-8"?>
<ds:datastoreItem xmlns:ds="http://schemas.openxmlformats.org/officeDocument/2006/customXml" ds:itemID="{6F98CFB3-2FDE-40C7-8706-3CC9E4F4F76B}"/>
</file>

<file path=customXml/itemProps4.xml><?xml version="1.0" encoding="utf-8"?>
<ds:datastoreItem xmlns:ds="http://schemas.openxmlformats.org/officeDocument/2006/customXml" ds:itemID="{E1B0E30D-EDCC-4A18-A2A4-BE8F80B9BA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 Danilovic</dc:creator>
  <cp:keywords/>
  <dc:description/>
  <cp:lastModifiedBy>Cagbayir, Caglar</cp:lastModifiedBy>
  <cp:revision/>
  <dcterms:created xsi:type="dcterms:W3CDTF">2021-07-22T18:59:16Z</dcterms:created>
  <dcterms:modified xsi:type="dcterms:W3CDTF">2024-04-18T16:34:45Z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0x0101006450AF52053E4366878046AAF3AB30AB00A50F4752C5F300488914DDAD9D1BD106</vt:lpwstr>
  </property>
  <property fmtid="{D5CDD505-2E9C-101B-9397-08002B2CF9AE}" pid="3" name="SIZADivision">
    <vt:lpwstr>2;#Water and Wastewater|c5da43d4-8b9f-4238-ac38-7ba5cc40aa91</vt:lpwstr>
  </property>
  <property fmtid="{D5CDD505-2E9C-101B-9397-08002B2CF9AE}" pid="4" name="SIZASection">
    <vt:lpwstr>3;#All Sections|d555de2c-76c4-4197-b60b-1a7eb50855b9</vt:lpwstr>
  </property>
  <property fmtid="{D5CDD505-2E9C-101B-9397-08002B2CF9AE}" pid="5" name="SIZADepartment">
    <vt:lpwstr>1;#Public Works|f5ff1673-8fe8-47a7-8483-175fe86087e7</vt:lpwstr>
  </property>
  <property fmtid="{D5CDD505-2E9C-101B-9397-08002B2CF9AE}" pid="6" name="_dlc_DocIdItemGuid">
    <vt:lpwstr>ebf7f9db-8326-42b9-b2c6-466c1b0aed6e</vt:lpwstr>
  </property>
  <property fmtid="{D5CDD505-2E9C-101B-9397-08002B2CF9AE}" pid="7" name="SIZAService">
    <vt:lpwstr/>
  </property>
  <property fmtid="{D5CDD505-2E9C-101B-9397-08002B2CF9AE}" pid="8" name="SIZADocumentType">
    <vt:lpwstr/>
  </property>
  <property fmtid="{D5CDD505-2E9C-101B-9397-08002B2CF9AE}" pid="9" name="SIZARecordClassification">
    <vt:lpwstr/>
  </property>
  <property fmtid="{D5CDD505-2E9C-101B-9397-08002B2CF9AE}" pid="10" name="SIZADocumentSubType">
    <vt:lpwstr/>
  </property>
  <property fmtid="{D5CDD505-2E9C-101B-9397-08002B2CF9AE}" pid="11" name="SIZAKeywords">
    <vt:lpwstr/>
  </property>
</Properties>
</file>